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665" yWindow="65506" windowWidth="15225" windowHeight="12855" activeTab="0"/>
  </bookViews>
  <sheets>
    <sheet name="Итого" sheetId="1" r:id="rId1"/>
  </sheets>
  <definedNames>
    <definedName name="_xlnm.Print_Area" localSheetId="0">'Итого'!$B$1:$P$78</definedName>
  </definedNames>
  <calcPr fullCalcOnLoad="1"/>
</workbook>
</file>

<file path=xl/sharedStrings.xml><?xml version="1.0" encoding="utf-8"?>
<sst xmlns="http://schemas.openxmlformats.org/spreadsheetml/2006/main" count="82" uniqueCount="76">
  <si>
    <t xml:space="preserve">Срок   окупаемости   проекта    составит: </t>
  </si>
  <si>
    <t>№</t>
  </si>
  <si>
    <t>Название объекта:</t>
  </si>
  <si>
    <t>Дней в году</t>
  </si>
  <si>
    <t>Часов в сутки</t>
  </si>
  <si>
    <t>3.1.</t>
  </si>
  <si>
    <t>3.2.</t>
  </si>
  <si>
    <t>Название светильника</t>
  </si>
  <si>
    <t>1 год</t>
  </si>
  <si>
    <t>2 год</t>
  </si>
  <si>
    <t>3 год</t>
  </si>
  <si>
    <t>4 год</t>
  </si>
  <si>
    <t>5 год</t>
  </si>
  <si>
    <t>Затраты на освещение по годам</t>
  </si>
  <si>
    <t>В результате реализации проекта высвобождаемая мощность, составит :</t>
  </si>
  <si>
    <t>Удорожание электроэнергии в год, в процентах.</t>
  </si>
  <si>
    <t>Удорожание эксплуатационных затрат в год, в процентах.</t>
  </si>
  <si>
    <t>Цена за светильник, руб.</t>
  </si>
  <si>
    <t>Мощность, Вт</t>
  </si>
  <si>
    <t>Количество светильников, шт.</t>
  </si>
  <si>
    <t>Итого, руб.</t>
  </si>
  <si>
    <t>Офисное</t>
  </si>
  <si>
    <t>Уличное</t>
  </si>
  <si>
    <t>1.    Ключевые показатели</t>
  </si>
  <si>
    <t>2.    Подбор оборудования</t>
  </si>
  <si>
    <t>Существующее осветительное оборудование</t>
  </si>
  <si>
    <t>Режим работы светильников:</t>
  </si>
  <si>
    <t>Стоимость эл. энергии за 1 кВт/ч</t>
  </si>
  <si>
    <t>Тип светильника</t>
  </si>
  <si>
    <t>№ п/п</t>
  </si>
  <si>
    <t>Суммарная мощность, кВт</t>
  </si>
  <si>
    <t>Кол-во, шт.</t>
  </si>
  <si>
    <t>Итого</t>
  </si>
  <si>
    <t>Итого, кВт</t>
  </si>
  <si>
    <t>ЖКХ</t>
  </si>
  <si>
    <t>Промышленные</t>
  </si>
  <si>
    <t>Часов в году</t>
  </si>
  <si>
    <t xml:space="preserve">      кВт</t>
  </si>
  <si>
    <t xml:space="preserve">      руб.</t>
  </si>
  <si>
    <t>Годовая экономия на эл. энергии и обслуживании</t>
  </si>
  <si>
    <t>1-й год</t>
  </si>
  <si>
    <t>3-й год</t>
  </si>
  <si>
    <t>4-й год</t>
  </si>
  <si>
    <t>5-й год</t>
  </si>
  <si>
    <t>Экономии электроэнергии</t>
  </si>
  <si>
    <t>Нарастающим итогом</t>
  </si>
  <si>
    <t>2-ой год</t>
  </si>
  <si>
    <t>3.    Расчет окупаемости</t>
  </si>
  <si>
    <t>Итого, шт.</t>
  </si>
  <si>
    <t>Итого на оборудование, руб</t>
  </si>
  <si>
    <t>Инвестиции на оборудование</t>
  </si>
  <si>
    <t>Расчет экономии по годам</t>
  </si>
  <si>
    <t>3.3.</t>
  </si>
  <si>
    <t>Технико-экономическое обоснование замены  освещения</t>
  </si>
  <si>
    <r>
      <rPr>
        <u val="single"/>
        <sz val="10"/>
        <rFont val="Calibri"/>
        <family val="2"/>
      </rPr>
      <t>Только для нового строительства.</t>
    </r>
    <r>
      <rPr>
        <sz val="10"/>
        <rFont val="Calibri"/>
        <family val="2"/>
      </rPr>
      <t xml:space="preserve"> Стоимость технологического  подключения за 1 кВт мощности, руб.</t>
    </r>
  </si>
  <si>
    <t>Стоимость обслуживания существующих светильников:</t>
  </si>
  <si>
    <t xml:space="preserve"> Спецификация светодиодного оборудования:</t>
  </si>
  <si>
    <t>Экономия на подключение мощностей (при новом строительстве):</t>
  </si>
  <si>
    <t>Экономия на содержании: работа + материал</t>
  </si>
  <si>
    <t xml:space="preserve">                                                                                                                           Таблица расчета экономии по годам</t>
  </si>
  <si>
    <t xml:space="preserve"> График окупаемости</t>
  </si>
  <si>
    <t>Мощность (с ПРА), Вт</t>
  </si>
  <si>
    <t>Стоимость обслуживания светодиодных светильников:</t>
  </si>
  <si>
    <t>серия "ЖКХ"</t>
  </si>
  <si>
    <t>серия "Пром"</t>
  </si>
  <si>
    <t>Серия "Офисное"</t>
  </si>
  <si>
    <t>Серия "Улица"</t>
  </si>
  <si>
    <t>Стоимость, руб.*</t>
  </si>
  <si>
    <t>*При новом строительстве</t>
  </si>
  <si>
    <t>Экономия на стоимости вновь закупаемого оборудования*</t>
  </si>
  <si>
    <t>Экономия на подключение мощностей*</t>
  </si>
  <si>
    <t>Реконструкция части здания</t>
  </si>
  <si>
    <t>2 года 8 месяцев</t>
  </si>
  <si>
    <t>МГЛ-400</t>
  </si>
  <si>
    <t>ДСП-140-12050-Д</t>
  </si>
  <si>
    <t xml:space="preserve">Светодиодные аналоги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</si>
</sst>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 € &quot;;\-#,##0.00&quot; € &quot;;&quot; -&quot;#&quot; € &quot;;@\ "/>
    <numFmt numFmtId="165" formatCode="#,##0&quot;р.&quot;"/>
    <numFmt numFmtId="166" formatCode="#,##0.00&quot;р.&quot;"/>
  </numFmts>
  <fonts count="57">
    <font>
      <sz val="10"/>
      <name val="Arial"/>
      <family val="2"/>
    </font>
    <font>
      <sz val="11"/>
      <color indexed="8"/>
      <name val="Calibri"/>
      <family val="2"/>
    </font>
    <font>
      <sz val="10"/>
      <name val="Calibri"/>
      <family val="2"/>
    </font>
    <font>
      <sz val="12"/>
      <name val="Calibri"/>
      <family val="2"/>
    </font>
    <font>
      <sz val="14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8"/>
      <name val="Calibri"/>
      <family val="2"/>
    </font>
    <font>
      <sz val="7"/>
      <name val="Calibri"/>
      <family val="2"/>
    </font>
    <font>
      <u val="single"/>
      <sz val="10"/>
      <name val="Calibri"/>
      <family val="2"/>
    </font>
    <font>
      <b/>
      <sz val="10"/>
      <name val="Calibri"/>
      <family val="2"/>
    </font>
    <font>
      <b/>
      <sz val="10"/>
      <name val="Arial"/>
      <family val="2"/>
    </font>
    <font>
      <b/>
      <sz val="11"/>
      <name val="Calibri"/>
      <family val="2"/>
    </font>
    <font>
      <i/>
      <sz val="12"/>
      <name val="Calibri"/>
      <family val="2"/>
    </font>
    <font>
      <b/>
      <i/>
      <sz val="16"/>
      <name val="Calibri"/>
      <family val="2"/>
    </font>
    <font>
      <sz val="10"/>
      <color indexed="8"/>
      <name val="Calibri"/>
      <family val="2"/>
    </font>
    <font>
      <b/>
      <sz val="12"/>
      <name val="Calibri"/>
      <family val="2"/>
    </font>
    <font>
      <b/>
      <sz val="10"/>
      <color indexed="8"/>
      <name val="Calibri"/>
      <family val="2"/>
    </font>
    <font>
      <sz val="9"/>
      <name val="Calibri"/>
      <family val="2"/>
    </font>
    <font>
      <sz val="8"/>
      <name val="Arial"/>
      <family val="2"/>
    </font>
    <font>
      <b/>
      <i/>
      <sz val="12"/>
      <name val="Calibri"/>
      <family val="2"/>
    </font>
    <font>
      <sz val="9.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color indexed="8"/>
      <name val="Calibri"/>
      <family val="2"/>
    </font>
    <font>
      <b/>
      <sz val="24"/>
      <color indexed="5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/>
    </border>
    <border>
      <left style="thin">
        <color indexed="17"/>
      </left>
      <right style="thin">
        <color indexed="17"/>
      </right>
      <top/>
      <bottom style="thin">
        <color indexed="17"/>
      </bottom>
    </border>
    <border>
      <left style="thin">
        <color indexed="17"/>
      </left>
      <right/>
      <top style="thin">
        <color indexed="17"/>
      </top>
      <bottom style="thin">
        <color indexed="17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/>
    </border>
    <border>
      <left style="thin"/>
      <right style="thin"/>
      <top/>
      <bottom style="thin">
        <color indexed="8"/>
      </bottom>
    </border>
    <border>
      <left style="medium"/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/>
      <top style="thin">
        <color indexed="8"/>
      </top>
      <bottom/>
    </border>
    <border>
      <left style="medium"/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/>
      <top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>
        <color indexed="17"/>
      </left>
      <right/>
      <top style="medium">
        <color indexed="17"/>
      </top>
      <bottom style="medium">
        <color indexed="17"/>
      </bottom>
    </border>
    <border>
      <left/>
      <right style="medium">
        <color indexed="17"/>
      </right>
      <top style="medium">
        <color indexed="17"/>
      </top>
      <bottom style="medium">
        <color indexed="17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/>
      <top style="thin">
        <color indexed="8"/>
      </top>
      <bottom/>
    </border>
    <border>
      <left style="thin"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/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 style="medium">
        <color indexed="8"/>
      </right>
      <top style="thin">
        <color indexed="8"/>
      </top>
      <bottom/>
    </border>
    <border>
      <left style="thin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thin"/>
      <right style="medium"/>
      <top/>
      <bottom style="medium"/>
    </border>
    <border>
      <left/>
      <right/>
      <top style="medium">
        <color indexed="17"/>
      </top>
      <bottom style="medium">
        <color indexed="17"/>
      </bottom>
    </border>
    <border>
      <left style="medium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medium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/>
      <right style="thin"/>
      <top/>
      <bottom style="medium"/>
    </border>
    <border>
      <left style="medium"/>
      <right style="thin"/>
      <top style="thin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217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32" borderId="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165" fontId="7" fillId="0" borderId="10" xfId="0" applyNumberFormat="1" applyFont="1" applyBorder="1" applyAlignment="1">
      <alignment horizontal="center" vertical="center"/>
    </xf>
    <xf numFmtId="165" fontId="7" fillId="0" borderId="12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vertical="center" wrapText="1"/>
    </xf>
    <xf numFmtId="0" fontId="7" fillId="0" borderId="13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32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165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65" fontId="8" fillId="0" borderId="0" xfId="0" applyNumberFormat="1" applyFont="1" applyAlignment="1">
      <alignment vertical="center"/>
    </xf>
    <xf numFmtId="165" fontId="8" fillId="0" borderId="0" xfId="0" applyNumberFormat="1" applyFont="1" applyBorder="1" applyAlignment="1">
      <alignment horizontal="center" vertical="center"/>
    </xf>
    <xf numFmtId="0" fontId="5" fillId="32" borderId="0" xfId="0" applyFont="1" applyFill="1" applyBorder="1" applyAlignment="1">
      <alignment horizontal="left" vertical="center"/>
    </xf>
    <xf numFmtId="165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15" fillId="7" borderId="14" xfId="20" applyFont="1" applyBorder="1" applyAlignment="1">
      <alignment horizontal="center" vertical="center"/>
    </xf>
    <xf numFmtId="0" fontId="15" fillId="4" borderId="14" xfId="20" applyFont="1" applyFill="1" applyBorder="1" applyAlignment="1">
      <alignment horizontal="center" vertical="center"/>
    </xf>
    <xf numFmtId="0" fontId="15" fillId="7" borderId="14" xfId="20" applyFont="1" applyBorder="1" applyAlignment="1">
      <alignment vertical="center"/>
    </xf>
    <xf numFmtId="0" fontId="15" fillId="4" borderId="14" xfId="20" applyFont="1" applyFill="1" applyBorder="1" applyAlignment="1">
      <alignment vertical="center"/>
    </xf>
    <xf numFmtId="2" fontId="2" fillId="0" borderId="14" xfId="0" applyNumberFormat="1" applyFont="1" applyBorder="1" applyAlignment="1">
      <alignment vertical="center"/>
    </xf>
    <xf numFmtId="2" fontId="15" fillId="7" borderId="14" xfId="20" applyNumberFormat="1" applyFont="1" applyBorder="1" applyAlignment="1">
      <alignment vertical="center"/>
    </xf>
    <xf numFmtId="2" fontId="12" fillId="33" borderId="14" xfId="0" applyNumberFormat="1" applyFont="1" applyFill="1" applyBorder="1" applyAlignment="1">
      <alignment vertical="center"/>
    </xf>
    <xf numFmtId="2" fontId="2" fillId="4" borderId="14" xfId="0" applyNumberFormat="1" applyFont="1" applyFill="1" applyBorder="1" applyAlignment="1">
      <alignment vertical="center"/>
    </xf>
    <xf numFmtId="2" fontId="12" fillId="34" borderId="14" xfId="0" applyNumberFormat="1" applyFont="1" applyFill="1" applyBorder="1" applyAlignment="1">
      <alignment vertical="center"/>
    </xf>
    <xf numFmtId="0" fontId="2" fillId="32" borderId="15" xfId="0" applyFont="1" applyFill="1" applyBorder="1" applyAlignment="1">
      <alignment horizontal="center" vertical="center"/>
    </xf>
    <xf numFmtId="0" fontId="12" fillId="34" borderId="15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10" fillId="10" borderId="16" xfId="35" applyFont="1" applyFill="1" applyBorder="1" applyAlignment="1">
      <alignment horizontal="center" vertical="center" wrapText="1"/>
      <protection/>
    </xf>
    <xf numFmtId="0" fontId="10" fillId="10" borderId="16" xfId="0" applyFont="1" applyFill="1" applyBorder="1" applyAlignment="1">
      <alignment horizontal="center" vertical="center"/>
    </xf>
    <xf numFmtId="0" fontId="12" fillId="10" borderId="17" xfId="0" applyFont="1" applyFill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0" xfId="0" applyAlignment="1">
      <alignment/>
    </xf>
    <xf numFmtId="0" fontId="2" fillId="32" borderId="19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6" fillId="34" borderId="20" xfId="0" applyFont="1" applyFill="1" applyBorder="1" applyAlignment="1">
      <alignment horizontal="center" vertical="center"/>
    </xf>
    <xf numFmtId="0" fontId="16" fillId="34" borderId="21" xfId="0" applyFont="1" applyFill="1" applyBorder="1" applyAlignment="1">
      <alignment vertical="center"/>
    </xf>
    <xf numFmtId="0" fontId="17" fillId="13" borderId="14" xfId="26" applyFont="1" applyBorder="1" applyAlignment="1">
      <alignment horizontal="center" vertical="center"/>
    </xf>
    <xf numFmtId="0" fontId="17" fillId="13" borderId="14" xfId="26" applyFont="1" applyBorder="1" applyAlignment="1">
      <alignment horizontal="center" vertical="center" wrapText="1"/>
    </xf>
    <xf numFmtId="0" fontId="17" fillId="34" borderId="14" xfId="26" applyFont="1" applyFill="1" applyBorder="1" applyAlignment="1">
      <alignment horizontal="center" vertical="center"/>
    </xf>
    <xf numFmtId="0" fontId="17" fillId="34" borderId="14" xfId="26" applyFont="1" applyFill="1" applyBorder="1" applyAlignment="1">
      <alignment horizontal="center" vertical="center" wrapText="1"/>
    </xf>
    <xf numFmtId="3" fontId="5" fillId="32" borderId="14" xfId="0" applyNumberFormat="1" applyFont="1" applyFill="1" applyBorder="1" applyAlignment="1">
      <alignment horizontal="center" vertical="center"/>
    </xf>
    <xf numFmtId="3" fontId="5" fillId="32" borderId="15" xfId="0" applyNumberFormat="1" applyFont="1" applyFill="1" applyBorder="1" applyAlignment="1">
      <alignment horizontal="center" vertical="center"/>
    </xf>
    <xf numFmtId="166" fontId="12" fillId="32" borderId="22" xfId="0" applyNumberFormat="1" applyFont="1" applyFill="1" applyBorder="1" applyAlignment="1">
      <alignment horizontal="center" vertical="center"/>
    </xf>
    <xf numFmtId="166" fontId="12" fillId="32" borderId="23" xfId="0" applyNumberFormat="1" applyFont="1" applyFill="1" applyBorder="1" applyAlignment="1">
      <alignment horizontal="center" vertical="center"/>
    </xf>
    <xf numFmtId="166" fontId="12" fillId="10" borderId="24" xfId="0" applyNumberFormat="1" applyFont="1" applyFill="1" applyBorder="1" applyAlignment="1">
      <alignment horizontal="center" vertical="center"/>
    </xf>
    <xf numFmtId="166" fontId="12" fillId="10" borderId="25" xfId="0" applyNumberFormat="1" applyFont="1" applyFill="1" applyBorder="1" applyAlignment="1">
      <alignment horizontal="center" vertical="center"/>
    </xf>
    <xf numFmtId="166" fontId="5" fillId="10" borderId="14" xfId="0" applyNumberFormat="1" applyFont="1" applyFill="1" applyBorder="1" applyAlignment="1">
      <alignment horizontal="center" vertical="center"/>
    </xf>
    <xf numFmtId="166" fontId="5" fillId="10" borderId="15" xfId="0" applyNumberFormat="1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 wrapText="1"/>
    </xf>
    <xf numFmtId="165" fontId="2" fillId="0" borderId="14" xfId="0" applyNumberFormat="1" applyFont="1" applyBorder="1" applyAlignment="1">
      <alignment vertical="center"/>
    </xf>
    <xf numFmtId="165" fontId="2" fillId="35" borderId="14" xfId="0" applyNumberFormat="1" applyFont="1" applyFill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9" fillId="0" borderId="18" xfId="0" applyFont="1" applyBorder="1" applyAlignment="1">
      <alignment/>
    </xf>
    <xf numFmtId="165" fontId="2" fillId="33" borderId="14" xfId="0" applyNumberFormat="1" applyFont="1" applyFill="1" applyBorder="1" applyAlignment="1">
      <alignment vertical="center"/>
    </xf>
    <xf numFmtId="3" fontId="2" fillId="0" borderId="14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vertical="center" wrapText="1"/>
    </xf>
    <xf numFmtId="0" fontId="15" fillId="7" borderId="14" xfId="20" applyFont="1" applyBorder="1" applyAlignment="1">
      <alignment vertical="center" wrapText="1"/>
    </xf>
    <xf numFmtId="3" fontId="2" fillId="0" borderId="14" xfId="0" applyNumberFormat="1" applyFont="1" applyBorder="1" applyAlignment="1">
      <alignment horizontal="right" vertical="center"/>
    </xf>
    <xf numFmtId="0" fontId="2" fillId="32" borderId="14" xfId="0" applyFont="1" applyFill="1" applyBorder="1" applyAlignment="1">
      <alignment horizontal="left" vertical="center"/>
    </xf>
    <xf numFmtId="0" fontId="16" fillId="34" borderId="21" xfId="0" applyFont="1" applyFill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/>
    </xf>
    <xf numFmtId="165" fontId="2" fillId="4" borderId="26" xfId="35" applyNumberFormat="1" applyFont="1" applyFill="1" applyBorder="1" applyAlignment="1">
      <alignment horizontal="center" vertical="center"/>
      <protection/>
    </xf>
    <xf numFmtId="165" fontId="18" fillId="0" borderId="27" xfId="0" applyNumberFormat="1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 wrapText="1"/>
    </xf>
    <xf numFmtId="0" fontId="2" fillId="4" borderId="35" xfId="35" applyFont="1" applyFill="1" applyBorder="1" applyAlignment="1">
      <alignment horizontal="left" vertical="center" wrapText="1"/>
      <protection/>
    </xf>
    <xf numFmtId="0" fontId="2" fillId="4" borderId="26" xfId="35" applyFont="1" applyFill="1" applyBorder="1" applyAlignment="1">
      <alignment horizontal="left" vertical="center" wrapText="1"/>
      <protection/>
    </xf>
    <xf numFmtId="0" fontId="2" fillId="0" borderId="35" xfId="35" applyFont="1" applyFill="1" applyBorder="1" applyAlignment="1">
      <alignment horizontal="left" vertical="center" wrapText="1"/>
      <protection/>
    </xf>
    <xf numFmtId="0" fontId="2" fillId="0" borderId="26" xfId="35" applyFont="1" applyFill="1" applyBorder="1" applyAlignment="1">
      <alignment horizontal="left" vertical="center" wrapText="1"/>
      <protection/>
    </xf>
    <xf numFmtId="0" fontId="10" fillId="10" borderId="16" xfId="35" applyFont="1" applyFill="1" applyBorder="1" applyAlignment="1">
      <alignment horizontal="center" vertical="center" wrapText="1"/>
      <protection/>
    </xf>
    <xf numFmtId="3" fontId="2" fillId="4" borderId="14" xfId="0" applyNumberFormat="1" applyFont="1" applyFill="1" applyBorder="1" applyAlignment="1">
      <alignment horizontal="center" vertical="center"/>
    </xf>
    <xf numFmtId="3" fontId="2" fillId="4" borderId="15" xfId="0" applyNumberFormat="1" applyFont="1" applyFill="1" applyBorder="1" applyAlignment="1">
      <alignment horizontal="center" vertical="center"/>
    </xf>
    <xf numFmtId="0" fontId="2" fillId="32" borderId="14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3" fillId="32" borderId="19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left" vertical="center"/>
    </xf>
    <xf numFmtId="0" fontId="2" fillId="34" borderId="14" xfId="0" applyFont="1" applyFill="1" applyBorder="1" applyAlignment="1">
      <alignment horizontal="left" vertical="center"/>
    </xf>
    <xf numFmtId="9" fontId="5" fillId="34" borderId="14" xfId="0" applyNumberFormat="1" applyFont="1" applyFill="1" applyBorder="1" applyAlignment="1">
      <alignment horizontal="center" vertical="center"/>
    </xf>
    <xf numFmtId="9" fontId="5" fillId="34" borderId="15" xfId="0" applyNumberFormat="1" applyFont="1" applyFill="1" applyBorder="1" applyAlignment="1">
      <alignment horizontal="center" vertical="center"/>
    </xf>
    <xf numFmtId="9" fontId="5" fillId="32" borderId="14" xfId="0" applyNumberFormat="1" applyFont="1" applyFill="1" applyBorder="1" applyAlignment="1">
      <alignment horizontal="center" vertical="center"/>
    </xf>
    <xf numFmtId="9" fontId="5" fillId="32" borderId="15" xfId="0" applyNumberFormat="1" applyFont="1" applyFill="1" applyBorder="1" applyAlignment="1">
      <alignment horizontal="center" vertical="center"/>
    </xf>
    <xf numFmtId="0" fontId="2" fillId="34" borderId="36" xfId="0" applyFont="1" applyFill="1" applyBorder="1" applyAlignment="1">
      <alignment vertical="center" wrapText="1"/>
    </xf>
    <xf numFmtId="0" fontId="2" fillId="34" borderId="22" xfId="0" applyFont="1" applyFill="1" applyBorder="1" applyAlignment="1">
      <alignment vertical="center" wrapText="1"/>
    </xf>
    <xf numFmtId="165" fontId="12" fillId="34" borderId="22" xfId="0" applyNumberFormat="1" applyFont="1" applyFill="1" applyBorder="1" applyAlignment="1">
      <alignment horizontal="center" vertical="center"/>
    </xf>
    <xf numFmtId="165" fontId="12" fillId="34" borderId="23" xfId="0" applyNumberFormat="1" applyFont="1" applyFill="1" applyBorder="1" applyAlignment="1">
      <alignment horizontal="center" vertical="center"/>
    </xf>
    <xf numFmtId="166" fontId="12" fillId="32" borderId="14" xfId="0" applyNumberFormat="1" applyFont="1" applyFill="1" applyBorder="1" applyAlignment="1">
      <alignment horizontal="center" vertical="center"/>
    </xf>
    <xf numFmtId="166" fontId="12" fillId="32" borderId="15" xfId="0" applyNumberFormat="1" applyFont="1" applyFill="1" applyBorder="1" applyAlignment="1">
      <alignment horizontal="center" vertical="center"/>
    </xf>
    <xf numFmtId="0" fontId="12" fillId="34" borderId="14" xfId="0" applyFont="1" applyFill="1" applyBorder="1" applyAlignment="1">
      <alignment horizontal="center" vertical="center"/>
    </xf>
    <xf numFmtId="0" fontId="2" fillId="32" borderId="19" xfId="0" applyFont="1" applyFill="1" applyBorder="1" applyAlignment="1">
      <alignment horizontal="left" vertical="center"/>
    </xf>
    <xf numFmtId="165" fontId="5" fillId="4" borderId="37" xfId="0" applyNumberFormat="1" applyFont="1" applyFill="1" applyBorder="1" applyAlignment="1">
      <alignment horizontal="center" vertical="center"/>
    </xf>
    <xf numFmtId="0" fontId="5" fillId="4" borderId="38" xfId="0" applyFont="1" applyFill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0" fontId="12" fillId="34" borderId="24" xfId="0" applyFont="1" applyFill="1" applyBorder="1" applyAlignment="1">
      <alignment horizontal="center" vertical="center"/>
    </xf>
    <xf numFmtId="3" fontId="16" fillId="34" borderId="24" xfId="0" applyNumberFormat="1" applyFont="1" applyFill="1" applyBorder="1" applyAlignment="1">
      <alignment horizontal="center" vertical="center"/>
    </xf>
    <xf numFmtId="0" fontId="16" fillId="34" borderId="25" xfId="0" applyFont="1" applyFill="1" applyBorder="1" applyAlignment="1">
      <alignment horizontal="center" vertical="center"/>
    </xf>
    <xf numFmtId="165" fontId="2" fillId="4" borderId="26" xfId="0" applyNumberFormat="1" applyFont="1" applyFill="1" applyBorder="1" applyAlignment="1">
      <alignment horizontal="center" vertical="center"/>
    </xf>
    <xf numFmtId="165" fontId="2" fillId="0" borderId="26" xfId="0" applyNumberFormat="1" applyFont="1" applyBorder="1" applyAlignment="1">
      <alignment horizontal="center" vertical="center"/>
    </xf>
    <xf numFmtId="166" fontId="12" fillId="10" borderId="39" xfId="0" applyNumberFormat="1" applyFont="1" applyFill="1" applyBorder="1" applyAlignment="1">
      <alignment horizontal="center" vertical="center"/>
    </xf>
    <xf numFmtId="166" fontId="12" fillId="10" borderId="40" xfId="0" applyNumberFormat="1" applyFont="1" applyFill="1" applyBorder="1" applyAlignment="1">
      <alignment horizontal="center" vertical="center"/>
    </xf>
    <xf numFmtId="3" fontId="6" fillId="36" borderId="41" xfId="0" applyNumberFormat="1" applyFont="1" applyFill="1" applyBorder="1" applyAlignment="1">
      <alignment horizontal="center" vertical="center"/>
    </xf>
    <xf numFmtId="3" fontId="6" fillId="36" borderId="42" xfId="0" applyNumberFormat="1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left" vertical="center"/>
    </xf>
    <xf numFmtId="0" fontId="40" fillId="13" borderId="43" xfId="26" applyBorder="1" applyAlignment="1">
      <alignment horizontal="center" vertical="center"/>
    </xf>
    <xf numFmtId="0" fontId="40" fillId="13" borderId="44" xfId="26" applyBorder="1" applyAlignment="1">
      <alignment horizontal="center" vertical="center"/>
    </xf>
    <xf numFmtId="0" fontId="40" fillId="13" borderId="45" xfId="26" applyBorder="1" applyAlignment="1">
      <alignment horizontal="center" vertical="center"/>
    </xf>
    <xf numFmtId="0" fontId="2" fillId="0" borderId="46" xfId="35" applyFont="1" applyFill="1" applyBorder="1" applyAlignment="1">
      <alignment horizontal="left" vertical="center" wrapText="1"/>
      <protection/>
    </xf>
    <xf numFmtId="0" fontId="2" fillId="0" borderId="47" xfId="35" applyFont="1" applyFill="1" applyBorder="1" applyAlignment="1">
      <alignment horizontal="left" vertical="center" wrapText="1"/>
      <protection/>
    </xf>
    <xf numFmtId="165" fontId="2" fillId="0" borderId="26" xfId="35" applyNumberFormat="1" applyFont="1" applyFill="1" applyBorder="1" applyAlignment="1">
      <alignment horizontal="center" vertical="center"/>
      <protection/>
    </xf>
    <xf numFmtId="165" fontId="2" fillId="4" borderId="26" xfId="33" applyNumberFormat="1" applyFont="1" applyFill="1" applyBorder="1" applyAlignment="1" applyProtection="1">
      <alignment horizontal="center" vertical="center"/>
      <protection/>
    </xf>
    <xf numFmtId="0" fontId="18" fillId="0" borderId="48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18" fillId="0" borderId="49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165" fontId="11" fillId="0" borderId="26" xfId="0" applyNumberFormat="1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8" fillId="4" borderId="50" xfId="0" applyFont="1" applyFill="1" applyBorder="1" applyAlignment="1">
      <alignment horizontal="center" vertical="center"/>
    </xf>
    <xf numFmtId="0" fontId="18" fillId="4" borderId="51" xfId="0" applyFont="1" applyFill="1" applyBorder="1" applyAlignment="1">
      <alignment horizontal="center" vertical="center"/>
    </xf>
    <xf numFmtId="165" fontId="18" fillId="4" borderId="50" xfId="0" applyNumberFormat="1" applyFont="1" applyFill="1" applyBorder="1" applyAlignment="1">
      <alignment horizontal="center" vertical="center"/>
    </xf>
    <xf numFmtId="165" fontId="18" fillId="4" borderId="51" xfId="0" applyNumberFormat="1" applyFont="1" applyFill="1" applyBorder="1" applyAlignment="1">
      <alignment horizontal="center" vertical="center"/>
    </xf>
    <xf numFmtId="0" fontId="14" fillId="34" borderId="52" xfId="0" applyFont="1" applyFill="1" applyBorder="1" applyAlignment="1">
      <alignment horizontal="center" vertical="center" wrapText="1"/>
    </xf>
    <xf numFmtId="0" fontId="14" fillId="34" borderId="53" xfId="0" applyFont="1" applyFill="1" applyBorder="1" applyAlignment="1">
      <alignment horizontal="center" vertical="center" wrapText="1"/>
    </xf>
    <xf numFmtId="0" fontId="14" fillId="34" borderId="54" xfId="0" applyFont="1" applyFill="1" applyBorder="1" applyAlignment="1">
      <alignment horizontal="center" vertical="center" wrapText="1"/>
    </xf>
    <xf numFmtId="0" fontId="14" fillId="34" borderId="55" xfId="0" applyFont="1" applyFill="1" applyBorder="1" applyAlignment="1">
      <alignment horizontal="center" vertical="center" wrapText="1"/>
    </xf>
    <xf numFmtId="0" fontId="14" fillId="34" borderId="0" xfId="0" applyFont="1" applyFill="1" applyBorder="1" applyAlignment="1">
      <alignment horizontal="center" vertical="center" wrapText="1"/>
    </xf>
    <xf numFmtId="0" fontId="14" fillId="34" borderId="56" xfId="0" applyFont="1" applyFill="1" applyBorder="1" applyAlignment="1">
      <alignment horizontal="center" vertical="center" wrapText="1"/>
    </xf>
    <xf numFmtId="0" fontId="14" fillId="34" borderId="57" xfId="0" applyFont="1" applyFill="1" applyBorder="1" applyAlignment="1">
      <alignment horizontal="center" vertical="center" wrapText="1"/>
    </xf>
    <xf numFmtId="0" fontId="14" fillId="34" borderId="58" xfId="0" applyFont="1" applyFill="1" applyBorder="1" applyAlignment="1">
      <alignment horizontal="center" vertical="center" wrapText="1"/>
    </xf>
    <xf numFmtId="0" fontId="14" fillId="34" borderId="59" xfId="0" applyFont="1" applyFill="1" applyBorder="1" applyAlignment="1">
      <alignment horizontal="center" vertical="center" wrapText="1"/>
    </xf>
    <xf numFmtId="0" fontId="4" fillId="34" borderId="60" xfId="0" applyFont="1" applyFill="1" applyBorder="1" applyAlignment="1">
      <alignment horizontal="center" vertical="center"/>
    </xf>
    <xf numFmtId="0" fontId="4" fillId="34" borderId="61" xfId="0" applyFont="1" applyFill="1" applyBorder="1" applyAlignment="1">
      <alignment horizontal="center" vertical="center"/>
    </xf>
    <xf numFmtId="0" fontId="4" fillId="34" borderId="62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20" fillId="37" borderId="21" xfId="0" applyFont="1" applyFill="1" applyBorder="1" applyAlignment="1">
      <alignment horizontal="center" vertical="center" wrapText="1"/>
    </xf>
    <xf numFmtId="0" fontId="20" fillId="37" borderId="21" xfId="0" applyFont="1" applyFill="1" applyBorder="1" applyAlignment="1">
      <alignment horizontal="center" vertical="center"/>
    </xf>
    <xf numFmtId="0" fontId="20" fillId="37" borderId="63" xfId="0" applyFont="1" applyFill="1" applyBorder="1" applyAlignment="1">
      <alignment horizontal="center" vertical="center"/>
    </xf>
    <xf numFmtId="0" fontId="13" fillId="34" borderId="20" xfId="0" applyFont="1" applyFill="1" applyBorder="1" applyAlignment="1">
      <alignment horizontal="left" vertical="center"/>
    </xf>
    <xf numFmtId="0" fontId="13" fillId="34" borderId="21" xfId="0" applyFont="1" applyFill="1" applyBorder="1" applyAlignment="1">
      <alignment horizontal="left" vertical="center"/>
    </xf>
    <xf numFmtId="3" fontId="5" fillId="32" borderId="43" xfId="0" applyNumberFormat="1" applyFont="1" applyFill="1" applyBorder="1" applyAlignment="1">
      <alignment horizontal="center" vertical="center"/>
    </xf>
    <xf numFmtId="3" fontId="5" fillId="32" borderId="45" xfId="0" applyNumberFormat="1" applyFont="1" applyFill="1" applyBorder="1" applyAlignment="1">
      <alignment horizontal="center" vertical="center"/>
    </xf>
    <xf numFmtId="0" fontId="2" fillId="32" borderId="64" xfId="0" applyFont="1" applyFill="1" applyBorder="1" applyAlignment="1">
      <alignment horizontal="left" vertical="center" wrapText="1"/>
    </xf>
    <xf numFmtId="0" fontId="2" fillId="32" borderId="65" xfId="0" applyFont="1" applyFill="1" applyBorder="1" applyAlignment="1">
      <alignment horizontal="left" vertical="center" wrapText="1"/>
    </xf>
    <xf numFmtId="0" fontId="2" fillId="32" borderId="66" xfId="0" applyFont="1" applyFill="1" applyBorder="1" applyAlignment="1">
      <alignment horizontal="left" vertical="center" wrapText="1"/>
    </xf>
    <xf numFmtId="0" fontId="2" fillId="32" borderId="55" xfId="0" applyFont="1" applyFill="1" applyBorder="1" applyAlignment="1">
      <alignment horizontal="left" vertical="center" wrapText="1"/>
    </xf>
    <xf numFmtId="0" fontId="2" fillId="32" borderId="0" xfId="0" applyFont="1" applyFill="1" applyBorder="1" applyAlignment="1">
      <alignment horizontal="left" vertical="center" wrapText="1"/>
    </xf>
    <xf numFmtId="0" fontId="2" fillId="32" borderId="67" xfId="0" applyFont="1" applyFill="1" applyBorder="1" applyAlignment="1">
      <alignment horizontal="left" vertical="center" wrapText="1"/>
    </xf>
    <xf numFmtId="166" fontId="12" fillId="32" borderId="68" xfId="0" applyNumberFormat="1" applyFont="1" applyFill="1" applyBorder="1" applyAlignment="1">
      <alignment horizontal="center" vertical="center"/>
    </xf>
    <xf numFmtId="166" fontId="12" fillId="32" borderId="66" xfId="0" applyNumberFormat="1" applyFont="1" applyFill="1" applyBorder="1" applyAlignment="1">
      <alignment horizontal="center" vertical="center"/>
    </xf>
    <xf numFmtId="0" fontId="18" fillId="4" borderId="38" xfId="0" applyFont="1" applyFill="1" applyBorder="1" applyAlignment="1">
      <alignment horizontal="center" vertical="center"/>
    </xf>
    <xf numFmtId="0" fontId="18" fillId="4" borderId="69" xfId="0" applyFont="1" applyFill="1" applyBorder="1" applyAlignment="1">
      <alignment horizontal="center" vertical="center"/>
    </xf>
    <xf numFmtId="0" fontId="12" fillId="33" borderId="43" xfId="0" applyFont="1" applyFill="1" applyBorder="1" applyAlignment="1">
      <alignment horizontal="center" vertical="center"/>
    </xf>
    <xf numFmtId="0" fontId="12" fillId="33" borderId="44" xfId="0" applyFont="1" applyFill="1" applyBorder="1" applyAlignment="1">
      <alignment horizontal="center" vertical="center"/>
    </xf>
    <xf numFmtId="0" fontId="12" fillId="33" borderId="45" xfId="0" applyFont="1" applyFill="1" applyBorder="1" applyAlignment="1">
      <alignment horizontal="center" vertical="center"/>
    </xf>
    <xf numFmtId="0" fontId="12" fillId="34" borderId="43" xfId="0" applyFont="1" applyFill="1" applyBorder="1" applyAlignment="1">
      <alignment horizontal="center" vertical="center"/>
    </xf>
    <xf numFmtId="0" fontId="12" fillId="34" borderId="44" xfId="0" applyFont="1" applyFill="1" applyBorder="1" applyAlignment="1">
      <alignment horizontal="center" vertical="center"/>
    </xf>
    <xf numFmtId="0" fontId="12" fillId="34" borderId="45" xfId="0" applyFont="1" applyFill="1" applyBorder="1" applyAlignment="1">
      <alignment horizontal="center" vertical="center"/>
    </xf>
    <xf numFmtId="165" fontId="11" fillId="0" borderId="70" xfId="0" applyNumberFormat="1" applyFont="1" applyBorder="1" applyAlignment="1">
      <alignment horizontal="center" vertical="center"/>
    </xf>
    <xf numFmtId="0" fontId="0" fillId="0" borderId="71" xfId="0" applyBorder="1" applyAlignment="1">
      <alignment/>
    </xf>
    <xf numFmtId="0" fontId="0" fillId="0" borderId="72" xfId="0" applyBorder="1" applyAlignment="1">
      <alignment/>
    </xf>
    <xf numFmtId="0" fontId="0" fillId="0" borderId="73" xfId="0" applyBorder="1" applyAlignment="1">
      <alignment/>
    </xf>
    <xf numFmtId="0" fontId="18" fillId="0" borderId="23" xfId="0" applyFont="1" applyBorder="1" applyAlignment="1">
      <alignment horizontal="center" vertical="center"/>
    </xf>
    <xf numFmtId="0" fontId="18" fillId="0" borderId="74" xfId="0" applyFont="1" applyBorder="1" applyAlignment="1">
      <alignment horizontal="center" vertical="center"/>
    </xf>
    <xf numFmtId="2" fontId="6" fillId="38" borderId="41" xfId="0" applyNumberFormat="1" applyFont="1" applyFill="1" applyBorder="1" applyAlignment="1">
      <alignment horizontal="center" vertical="center"/>
    </xf>
    <xf numFmtId="2" fontId="6" fillId="38" borderId="42" xfId="0" applyNumberFormat="1" applyFont="1" applyFill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75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18" fillId="0" borderId="27" xfId="0" applyFont="1" applyBorder="1" applyAlignment="1">
      <alignment horizontal="center" vertical="center"/>
    </xf>
    <xf numFmtId="0" fontId="2" fillId="4" borderId="76" xfId="0" applyFont="1" applyFill="1" applyBorder="1" applyAlignment="1">
      <alignment horizontal="left" vertical="center" wrapText="1"/>
    </xf>
    <xf numFmtId="0" fontId="2" fillId="4" borderId="30" xfId="0" applyFont="1" applyFill="1" applyBorder="1" applyAlignment="1">
      <alignment horizontal="left" vertical="center" wrapText="1"/>
    </xf>
    <xf numFmtId="0" fontId="2" fillId="4" borderId="77" xfId="0" applyFont="1" applyFill="1" applyBorder="1" applyAlignment="1">
      <alignment horizontal="left" vertical="center" wrapText="1"/>
    </xf>
    <xf numFmtId="0" fontId="2" fillId="4" borderId="78" xfId="0" applyFont="1" applyFill="1" applyBorder="1" applyAlignment="1">
      <alignment horizontal="left" vertical="center" wrapText="1"/>
    </xf>
    <xf numFmtId="0" fontId="2" fillId="4" borderId="33" xfId="0" applyFont="1" applyFill="1" applyBorder="1" applyAlignment="1">
      <alignment horizontal="left" vertical="center" wrapText="1"/>
    </xf>
    <xf numFmtId="0" fontId="2" fillId="4" borderId="79" xfId="0" applyFont="1" applyFill="1" applyBorder="1" applyAlignment="1">
      <alignment horizontal="left" vertical="center" wrapText="1"/>
    </xf>
    <xf numFmtId="165" fontId="10" fillId="0" borderId="26" xfId="33" applyNumberFormat="1" applyFont="1" applyFill="1" applyBorder="1" applyAlignment="1" applyProtection="1">
      <alignment horizontal="center" vertical="center"/>
      <protection/>
    </xf>
    <xf numFmtId="165" fontId="10" fillId="0" borderId="47" xfId="33" applyNumberFormat="1" applyFont="1" applyFill="1" applyBorder="1" applyAlignment="1" applyProtection="1">
      <alignment horizontal="center" vertical="center"/>
      <protection/>
    </xf>
    <xf numFmtId="165" fontId="11" fillId="0" borderId="50" xfId="0" applyNumberFormat="1" applyFont="1" applyBorder="1" applyAlignment="1">
      <alignment horizontal="center" vertical="center"/>
    </xf>
    <xf numFmtId="0" fontId="11" fillId="0" borderId="8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10" borderId="64" xfId="0" applyFont="1" applyFill="1" applyBorder="1" applyAlignment="1">
      <alignment horizontal="left" vertical="center" wrapText="1"/>
    </xf>
    <xf numFmtId="0" fontId="2" fillId="10" borderId="65" xfId="0" applyFont="1" applyFill="1" applyBorder="1" applyAlignment="1">
      <alignment horizontal="left" vertical="center" wrapText="1"/>
    </xf>
    <xf numFmtId="0" fontId="2" fillId="10" borderId="66" xfId="0" applyFont="1" applyFill="1" applyBorder="1" applyAlignment="1">
      <alignment horizontal="left" vertical="center" wrapText="1"/>
    </xf>
    <xf numFmtId="0" fontId="2" fillId="10" borderId="57" xfId="0" applyFont="1" applyFill="1" applyBorder="1" applyAlignment="1">
      <alignment horizontal="left" vertical="center" wrapText="1"/>
    </xf>
    <xf numFmtId="0" fontId="2" fillId="10" borderId="58" xfId="0" applyFont="1" applyFill="1" applyBorder="1" applyAlignment="1">
      <alignment horizontal="left" vertical="center" wrapText="1"/>
    </xf>
    <xf numFmtId="0" fontId="2" fillId="10" borderId="81" xfId="0" applyFont="1" applyFill="1" applyBorder="1" applyAlignment="1">
      <alignment horizontal="left" vertical="center" wrapText="1"/>
    </xf>
    <xf numFmtId="166" fontId="5" fillId="10" borderId="43" xfId="0" applyNumberFormat="1" applyFont="1" applyFill="1" applyBorder="1" applyAlignment="1">
      <alignment horizontal="center" vertical="center"/>
    </xf>
    <xf numFmtId="166" fontId="5" fillId="10" borderId="45" xfId="0" applyNumberFormat="1" applyFont="1" applyFill="1" applyBorder="1" applyAlignment="1">
      <alignment horizontal="center" vertical="center"/>
    </xf>
    <xf numFmtId="0" fontId="16" fillId="34" borderId="63" xfId="0" applyFont="1" applyFill="1" applyBorder="1" applyAlignment="1">
      <alignment horizontal="center" vertical="center" wrapText="1"/>
    </xf>
    <xf numFmtId="165" fontId="5" fillId="0" borderId="37" xfId="0" applyNumberFormat="1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12" fillId="34" borderId="82" xfId="0" applyFont="1" applyFill="1" applyBorder="1" applyAlignment="1">
      <alignment horizontal="center" vertical="center"/>
    </xf>
    <xf numFmtId="0" fontId="10" fillId="10" borderId="83" xfId="35" applyFont="1" applyFill="1" applyBorder="1" applyAlignment="1">
      <alignment horizontal="left" vertical="center"/>
      <protection/>
    </xf>
    <xf numFmtId="0" fontId="10" fillId="10" borderId="16" xfId="35" applyFont="1" applyFill="1" applyBorder="1" applyAlignment="1">
      <alignment horizontal="left" vertical="center"/>
      <protection/>
    </xf>
    <xf numFmtId="0" fontId="10" fillId="10" borderId="16" xfId="0" applyFont="1" applyFill="1" applyBorder="1" applyAlignment="1">
      <alignment horizontal="center" vertical="center"/>
    </xf>
    <xf numFmtId="0" fontId="1" fillId="10" borderId="43" xfId="23" applyFont="1" applyBorder="1" applyAlignment="1">
      <alignment vertical="center"/>
    </xf>
    <xf numFmtId="0" fontId="40" fillId="10" borderId="44" xfId="23" applyBorder="1" applyAlignment="1">
      <alignment vertical="center"/>
    </xf>
    <xf numFmtId="0" fontId="40" fillId="10" borderId="45" xfId="23" applyBorder="1" applyAlignment="1">
      <alignment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Currency" xfId="33"/>
    <cellStyle name="Excel Built-in Normal" xfId="34"/>
    <cellStyle name="Excel Built-in Normal 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График окупаемости проекта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"/>
          <c:y val="0.196"/>
          <c:w val="0.78625"/>
          <c:h val="0.7625"/>
        </c:manualLayout>
      </c:layout>
      <c:lineChart>
        <c:grouping val="standard"/>
        <c:varyColors val="0"/>
        <c:ser>
          <c:idx val="0"/>
          <c:order val="0"/>
          <c:tx>
            <c:strRef>
              <c:f>Итого!$D$72</c:f>
              <c:strCache>
                <c:ptCount val="1"/>
                <c:pt idx="0">
                  <c:v>Инвестиции на оборудование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Итого!$E$71:$I$71</c:f>
              <c:strCache/>
            </c:strRef>
          </c:cat>
          <c:val>
            <c:numRef>
              <c:f>Итого!$E$72:$I$72</c:f>
              <c:numCache/>
            </c:numRef>
          </c:val>
          <c:smooth val="0"/>
        </c:ser>
        <c:ser>
          <c:idx val="1"/>
          <c:order val="1"/>
          <c:tx>
            <c:strRef>
              <c:f>Итого!$D$73</c:f>
              <c:strCache>
                <c:ptCount val="1"/>
                <c:pt idx="0">
                  <c:v>Расчет экономии по годам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Итого!$E$71:$I$71</c:f>
              <c:strCache/>
            </c:strRef>
          </c:cat>
          <c:val>
            <c:numRef>
              <c:f>Итого!$E$73:$I$73</c:f>
              <c:numCache/>
            </c:numRef>
          </c:val>
          <c:smooth val="0"/>
        </c:ser>
        <c:hiLowLines>
          <c:spPr>
            <a:ln w="3175">
              <a:solidFill>
                <a:srgbClr val="000000"/>
              </a:solidFill>
            </a:ln>
          </c:spPr>
        </c:hiLowLines>
        <c:marker val="1"/>
        <c:axId val="13971228"/>
        <c:axId val="58632189"/>
      </c:lineChart>
      <c:catAx>
        <c:axId val="1397122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8632189"/>
        <c:crosses val="autoZero"/>
        <c:auto val="1"/>
        <c:lblOffset val="100"/>
        <c:tickLblSkip val="1"/>
        <c:noMultiLvlLbl val="0"/>
      </c:catAx>
      <c:valAx>
        <c:axId val="5863218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97122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475"/>
          <c:y val="0.4845"/>
          <c:w val="0.2005"/>
          <c:h val="0.18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390525</xdr:colOff>
      <xdr:row>66</xdr:row>
      <xdr:rowOff>114300</xdr:rowOff>
    </xdr:from>
    <xdr:to>
      <xdr:col>15</xdr:col>
      <xdr:colOff>57150</xdr:colOff>
      <xdr:row>77</xdr:row>
      <xdr:rowOff>123825</xdr:rowOff>
    </xdr:to>
    <xdr:graphicFrame>
      <xdr:nvGraphicFramePr>
        <xdr:cNvPr id="1" name="Диаграмма 18"/>
        <xdr:cNvGraphicFramePr/>
      </xdr:nvGraphicFramePr>
      <xdr:xfrm>
        <a:off x="542925" y="14658975"/>
        <a:ext cx="10115550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219075</xdr:colOff>
      <xdr:row>28</xdr:row>
      <xdr:rowOff>114300</xdr:rowOff>
    </xdr:from>
    <xdr:to>
      <xdr:col>9</xdr:col>
      <xdr:colOff>447675</xdr:colOff>
      <xdr:row>28</xdr:row>
      <xdr:rowOff>190500</xdr:rowOff>
    </xdr:to>
    <xdr:sp>
      <xdr:nvSpPr>
        <xdr:cNvPr id="2" name="Двойная стрелка влево/вправо 2"/>
        <xdr:cNvSpPr>
          <a:spLocks/>
        </xdr:cNvSpPr>
      </xdr:nvSpPr>
      <xdr:spPr>
        <a:xfrm>
          <a:off x="5191125" y="6905625"/>
          <a:ext cx="762000" cy="76200"/>
        </a:xfrm>
        <a:prstGeom prst="leftRightArrow">
          <a:avLst>
            <a:gd name="adj" fmla="val -44962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38100</xdr:colOff>
      <xdr:row>26</xdr:row>
      <xdr:rowOff>66675</xdr:rowOff>
    </xdr:from>
    <xdr:ext cx="1123950" cy="466725"/>
    <xdr:sp>
      <xdr:nvSpPr>
        <xdr:cNvPr id="3" name="Прямоугольник 14"/>
        <xdr:cNvSpPr>
          <a:spLocks/>
        </xdr:cNvSpPr>
      </xdr:nvSpPr>
      <xdr:spPr>
        <a:xfrm>
          <a:off x="5010150" y="6134100"/>
          <a:ext cx="1123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50292" rIns="45720" bIns="0"/>
        <a:p>
          <a:pPr algn="ctr">
            <a:defRPr/>
          </a:pPr>
          <a:r>
            <a:rPr lang="en-US" cap="none" sz="2400" b="1" i="0" u="none" baseline="0">
              <a:solidFill>
                <a:srgbClr val="339966"/>
              </a:solidFill>
            </a:rPr>
            <a:t>Аналог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409"/>
  <sheetViews>
    <sheetView showGridLines="0" tabSelected="1" zoomScale="70" zoomScaleNormal="70" zoomScaleSheetLayoutView="85" zoomScalePageLayoutView="55" workbookViewId="0" topLeftCell="A52">
      <selection activeCell="N37" sqref="N37"/>
    </sheetView>
  </sheetViews>
  <sheetFormatPr defaultColWidth="11.57421875" defaultRowHeight="12.75"/>
  <cols>
    <col min="1" max="1" width="2.28125" style="12" customWidth="1"/>
    <col min="2" max="2" width="6.140625" style="12" customWidth="1"/>
    <col min="3" max="3" width="6.421875" style="4" customWidth="1"/>
    <col min="4" max="4" width="16.421875" style="12" customWidth="1"/>
    <col min="5" max="5" width="8.57421875" style="12" customWidth="1"/>
    <col min="6" max="6" width="10.00390625" style="12" customWidth="1"/>
    <col min="7" max="7" width="14.28125" style="12" customWidth="1"/>
    <col min="8" max="8" width="10.421875" style="12" customWidth="1"/>
    <col min="9" max="9" width="8.00390625" style="12" customWidth="1"/>
    <col min="10" max="10" width="10.00390625" style="12" customWidth="1"/>
    <col min="11" max="11" width="7.28125" style="12" customWidth="1"/>
    <col min="12" max="12" width="23.57421875" style="12" customWidth="1"/>
    <col min="13" max="13" width="8.8515625" style="12" customWidth="1"/>
    <col min="14" max="14" width="10.8515625" style="12" customWidth="1"/>
    <col min="15" max="15" width="15.8515625" style="12" customWidth="1"/>
    <col min="16" max="16" width="6.7109375" style="12" customWidth="1"/>
    <col min="17" max="17" width="4.57421875" style="12" customWidth="1"/>
    <col min="18" max="19" width="8.00390625" style="12" customWidth="1"/>
    <col min="20" max="16384" width="11.57421875" style="12" customWidth="1"/>
  </cols>
  <sheetData>
    <row r="1" ht="12.75">
      <c r="F1" s="4"/>
    </row>
    <row r="2" ht="57.75" customHeight="1">
      <c r="J2" s="13"/>
    </row>
    <row r="3" ht="17.25" customHeight="1" thickBot="1"/>
    <row r="4" spans="3:16" ht="16.5" customHeight="1">
      <c r="C4" s="139" t="s">
        <v>53</v>
      </c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1"/>
      <c r="P4"/>
    </row>
    <row r="5" spans="3:16" ht="13.5" customHeight="1">
      <c r="C5" s="142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4"/>
      <c r="P5"/>
    </row>
    <row r="6" spans="3:16" ht="13.5" customHeight="1" thickBot="1">
      <c r="C6" s="145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7"/>
      <c r="P6"/>
    </row>
    <row r="7" ht="13.5" customHeight="1" thickBot="1"/>
    <row r="8" spans="3:16" s="3" customFormat="1" ht="18.75" customHeight="1" thickBot="1">
      <c r="C8" s="148" t="s">
        <v>23</v>
      </c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50"/>
      <c r="P8"/>
    </row>
    <row r="9" s="3" customFormat="1" ht="16.5" thickBot="1"/>
    <row r="10" spans="3:15" s="3" customFormat="1" ht="16.5" customHeight="1">
      <c r="C10" s="155" t="s">
        <v>2</v>
      </c>
      <c r="D10" s="156"/>
      <c r="E10" s="156"/>
      <c r="F10" s="156"/>
      <c r="G10" s="156"/>
      <c r="H10" s="156"/>
      <c r="I10" s="156"/>
      <c r="J10" s="152" t="s">
        <v>71</v>
      </c>
      <c r="K10" s="153"/>
      <c r="L10" s="153"/>
      <c r="M10" s="153"/>
      <c r="N10" s="153"/>
      <c r="O10" s="154"/>
    </row>
    <row r="11" spans="3:15" s="3" customFormat="1" ht="15.75">
      <c r="C11" s="92"/>
      <c r="D11" s="93"/>
      <c r="E11" s="93"/>
      <c r="F11" s="93"/>
      <c r="G11" s="93"/>
      <c r="H11" s="93"/>
      <c r="I11" s="93"/>
      <c r="J11" s="90" t="s">
        <v>3</v>
      </c>
      <c r="K11" s="90"/>
      <c r="L11" s="90"/>
      <c r="M11" s="90" t="s">
        <v>4</v>
      </c>
      <c r="N11" s="90"/>
      <c r="O11" s="35" t="s">
        <v>36</v>
      </c>
    </row>
    <row r="12" spans="3:15" s="3" customFormat="1" ht="15.75">
      <c r="C12" s="94" t="s">
        <v>26</v>
      </c>
      <c r="D12" s="95"/>
      <c r="E12" s="95"/>
      <c r="F12" s="95"/>
      <c r="G12" s="95"/>
      <c r="H12" s="95"/>
      <c r="I12" s="95"/>
      <c r="J12" s="106">
        <v>365</v>
      </c>
      <c r="K12" s="106"/>
      <c r="L12" s="106"/>
      <c r="M12" s="106">
        <v>24</v>
      </c>
      <c r="N12" s="106"/>
      <c r="O12" s="36">
        <f>M12*J12</f>
        <v>8760</v>
      </c>
    </row>
    <row r="13" spans="3:15" s="3" customFormat="1" ht="15.75">
      <c r="C13" s="107" t="s">
        <v>27</v>
      </c>
      <c r="D13" s="71"/>
      <c r="E13" s="71"/>
      <c r="F13" s="71"/>
      <c r="G13" s="71"/>
      <c r="H13" s="71"/>
      <c r="I13" s="71"/>
      <c r="J13" s="104">
        <v>4.9</v>
      </c>
      <c r="K13" s="104"/>
      <c r="L13" s="104"/>
      <c r="M13" s="104"/>
      <c r="N13" s="104"/>
      <c r="O13" s="105"/>
    </row>
    <row r="14" spans="3:15" s="3" customFormat="1" ht="15" customHeight="1">
      <c r="C14" s="94" t="s">
        <v>16</v>
      </c>
      <c r="D14" s="95"/>
      <c r="E14" s="95"/>
      <c r="F14" s="95"/>
      <c r="G14" s="95"/>
      <c r="H14" s="95"/>
      <c r="I14" s="95"/>
      <c r="J14" s="96">
        <v>0.15</v>
      </c>
      <c r="K14" s="96"/>
      <c r="L14" s="96"/>
      <c r="M14" s="96"/>
      <c r="N14" s="96"/>
      <c r="O14" s="97"/>
    </row>
    <row r="15" spans="3:15" s="14" customFormat="1" ht="18.75">
      <c r="C15" s="107" t="s">
        <v>15</v>
      </c>
      <c r="D15" s="71"/>
      <c r="E15" s="71"/>
      <c r="F15" s="71"/>
      <c r="G15" s="71"/>
      <c r="H15" s="71"/>
      <c r="I15" s="71"/>
      <c r="J15" s="98">
        <v>0.12</v>
      </c>
      <c r="K15" s="98"/>
      <c r="L15" s="98"/>
      <c r="M15" s="98"/>
      <c r="N15" s="98"/>
      <c r="O15" s="99"/>
    </row>
    <row r="16" spans="3:15" s="14" customFormat="1" ht="24.75" customHeight="1">
      <c r="C16" s="100" t="s">
        <v>54</v>
      </c>
      <c r="D16" s="101"/>
      <c r="E16" s="101"/>
      <c r="F16" s="101"/>
      <c r="G16" s="101"/>
      <c r="H16" s="101"/>
      <c r="I16" s="101"/>
      <c r="J16" s="102">
        <v>0</v>
      </c>
      <c r="K16" s="102"/>
      <c r="L16" s="102"/>
      <c r="M16" s="102"/>
      <c r="N16" s="102"/>
      <c r="O16" s="103"/>
    </row>
    <row r="17" spans="3:15" s="14" customFormat="1" ht="15.75" customHeight="1">
      <c r="C17" s="159" t="s">
        <v>55</v>
      </c>
      <c r="D17" s="160"/>
      <c r="E17" s="160"/>
      <c r="F17" s="160"/>
      <c r="G17" s="160"/>
      <c r="H17" s="160"/>
      <c r="I17" s="161"/>
      <c r="J17" s="157" t="s">
        <v>34</v>
      </c>
      <c r="K17" s="158"/>
      <c r="L17" s="52" t="s">
        <v>35</v>
      </c>
      <c r="M17" s="157" t="s">
        <v>21</v>
      </c>
      <c r="N17" s="158"/>
      <c r="O17" s="53" t="s">
        <v>22</v>
      </c>
    </row>
    <row r="18" spans="3:15" s="14" customFormat="1" ht="16.5" customHeight="1">
      <c r="C18" s="162"/>
      <c r="D18" s="163"/>
      <c r="E18" s="163"/>
      <c r="F18" s="163"/>
      <c r="G18" s="163"/>
      <c r="H18" s="163"/>
      <c r="I18" s="164"/>
      <c r="J18" s="165"/>
      <c r="K18" s="166"/>
      <c r="L18" s="54">
        <v>500</v>
      </c>
      <c r="M18" s="165"/>
      <c r="N18" s="166"/>
      <c r="O18" s="55"/>
    </row>
    <row r="19" spans="3:15" s="14" customFormat="1" ht="16.5" customHeight="1">
      <c r="C19" s="199" t="s">
        <v>62</v>
      </c>
      <c r="D19" s="200"/>
      <c r="E19" s="200"/>
      <c r="F19" s="200"/>
      <c r="G19" s="200"/>
      <c r="H19" s="200"/>
      <c r="I19" s="201"/>
      <c r="J19" s="205" t="s">
        <v>63</v>
      </c>
      <c r="K19" s="206"/>
      <c r="L19" s="58" t="s">
        <v>64</v>
      </c>
      <c r="M19" s="205" t="s">
        <v>65</v>
      </c>
      <c r="N19" s="206"/>
      <c r="O19" s="59" t="s">
        <v>66</v>
      </c>
    </row>
    <row r="20" spans="3:15" s="14" customFormat="1" ht="16.5" customHeight="1" thickBot="1">
      <c r="C20" s="202"/>
      <c r="D20" s="203"/>
      <c r="E20" s="203"/>
      <c r="F20" s="203"/>
      <c r="G20" s="203"/>
      <c r="H20" s="203"/>
      <c r="I20" s="204"/>
      <c r="J20" s="116"/>
      <c r="K20" s="117"/>
      <c r="L20" s="56">
        <v>0</v>
      </c>
      <c r="M20" s="116"/>
      <c r="N20" s="117"/>
      <c r="O20" s="57"/>
    </row>
    <row r="21" spans="4:14" s="14" customFormat="1" ht="14.25" customHeight="1" thickBot="1"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</row>
    <row r="22" spans="3:16" s="2" customFormat="1" ht="18.75" customHeight="1" thickBot="1">
      <c r="C22" s="148" t="s">
        <v>24</v>
      </c>
      <c r="D22" s="149"/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50"/>
      <c r="P22"/>
    </row>
    <row r="23" spans="9:11" s="2" customFormat="1" ht="14.25" customHeight="1">
      <c r="I23" s="23"/>
      <c r="J23" s="23"/>
      <c r="K23" s="23"/>
    </row>
    <row r="24" spans="3:15" s="2" customFormat="1" ht="16.5" customHeight="1">
      <c r="C24" s="121" t="s">
        <v>25</v>
      </c>
      <c r="D24" s="122"/>
      <c r="E24" s="122"/>
      <c r="F24" s="122"/>
      <c r="G24" s="122"/>
      <c r="H24" s="123"/>
      <c r="I24"/>
      <c r="J24"/>
      <c r="K24" s="214" t="s">
        <v>75</v>
      </c>
      <c r="L24" s="215"/>
      <c r="M24" s="215"/>
      <c r="N24" s="215"/>
      <c r="O24" s="216"/>
    </row>
    <row r="25" spans="12:14" s="14" customFormat="1" ht="18" customHeight="1">
      <c r="L25" s="15"/>
      <c r="M25" s="15"/>
      <c r="N25" s="15"/>
    </row>
    <row r="26" spans="3:15" s="14" customFormat="1" ht="28.5" customHeight="1">
      <c r="C26" s="48" t="s">
        <v>29</v>
      </c>
      <c r="D26" s="48" t="s">
        <v>28</v>
      </c>
      <c r="E26" s="49" t="s">
        <v>31</v>
      </c>
      <c r="F26" s="49" t="s">
        <v>61</v>
      </c>
      <c r="G26" s="49" t="s">
        <v>30</v>
      </c>
      <c r="H26" s="60" t="s">
        <v>67</v>
      </c>
      <c r="I26" s="15"/>
      <c r="K26" s="50" t="s">
        <v>29</v>
      </c>
      <c r="L26" s="50" t="s">
        <v>28</v>
      </c>
      <c r="M26" s="51" t="s">
        <v>31</v>
      </c>
      <c r="N26" s="51" t="s">
        <v>18</v>
      </c>
      <c r="O26" s="51" t="s">
        <v>30</v>
      </c>
    </row>
    <row r="27" spans="3:15" s="14" customFormat="1" ht="28.5" customHeight="1">
      <c r="C27" s="25">
        <v>1</v>
      </c>
      <c r="D27" s="68" t="s">
        <v>73</v>
      </c>
      <c r="E27" s="67">
        <v>75</v>
      </c>
      <c r="F27" s="24">
        <v>460</v>
      </c>
      <c r="G27" s="30">
        <f>F27*E27/1000</f>
        <v>34.5</v>
      </c>
      <c r="H27" s="61">
        <v>1500</v>
      </c>
      <c r="K27" s="25">
        <v>1</v>
      </c>
      <c r="L27" s="24" t="s">
        <v>74</v>
      </c>
      <c r="M27" s="70">
        <v>120</v>
      </c>
      <c r="N27" s="24">
        <v>140</v>
      </c>
      <c r="O27" s="30">
        <f>N27*M27/1000</f>
        <v>16.8</v>
      </c>
    </row>
    <row r="28" spans="3:15" s="14" customFormat="1" ht="28.5" customHeight="1">
      <c r="C28" s="26">
        <v>2</v>
      </c>
      <c r="D28" s="69"/>
      <c r="E28" s="28"/>
      <c r="F28" s="28"/>
      <c r="G28" s="31"/>
      <c r="H28" s="62"/>
      <c r="K28" s="27">
        <v>2</v>
      </c>
      <c r="L28" s="29"/>
      <c r="M28" s="29"/>
      <c r="N28" s="29"/>
      <c r="O28" s="33"/>
    </row>
    <row r="29" spans="3:15" s="14" customFormat="1" ht="18.75" customHeight="1">
      <c r="C29" s="25">
        <v>3</v>
      </c>
      <c r="D29" s="24"/>
      <c r="E29" s="24"/>
      <c r="F29" s="24"/>
      <c r="G29" s="30"/>
      <c r="H29" s="61"/>
      <c r="K29" s="25">
        <v>3</v>
      </c>
      <c r="L29" s="24"/>
      <c r="M29" s="24"/>
      <c r="N29" s="24"/>
      <c r="O29" s="30"/>
    </row>
    <row r="30" spans="3:25" s="14" customFormat="1" ht="18.75">
      <c r="C30" s="26">
        <v>4</v>
      </c>
      <c r="D30" s="28"/>
      <c r="E30" s="28"/>
      <c r="F30" s="28"/>
      <c r="G30" s="31"/>
      <c r="H30" s="62"/>
      <c r="K30" s="27">
        <v>4</v>
      </c>
      <c r="L30" s="29"/>
      <c r="M30" s="29"/>
      <c r="N30" s="29"/>
      <c r="O30" s="33"/>
      <c r="S30" s="16"/>
      <c r="T30" s="16"/>
      <c r="U30" s="16"/>
      <c r="V30" s="16"/>
      <c r="W30" s="17"/>
      <c r="X30" s="18"/>
      <c r="Y30" s="16"/>
    </row>
    <row r="31" spans="3:25" s="14" customFormat="1" ht="18.75">
      <c r="C31" s="25">
        <v>5</v>
      </c>
      <c r="D31" s="24"/>
      <c r="E31" s="24"/>
      <c r="F31" s="24"/>
      <c r="G31" s="30"/>
      <c r="H31" s="61"/>
      <c r="K31" s="25">
        <v>5</v>
      </c>
      <c r="L31" s="24"/>
      <c r="M31" s="24"/>
      <c r="N31" s="24"/>
      <c r="O31" s="30"/>
      <c r="S31" s="198"/>
      <c r="T31" s="198"/>
      <c r="U31" s="19"/>
      <c r="V31" s="19"/>
      <c r="W31" s="20"/>
      <c r="X31" s="20"/>
      <c r="Y31" s="19"/>
    </row>
    <row r="32" spans="3:15" s="14" customFormat="1" ht="19.5" customHeight="1">
      <c r="C32" s="169" t="s">
        <v>33</v>
      </c>
      <c r="D32" s="170"/>
      <c r="E32" s="170"/>
      <c r="F32" s="171"/>
      <c r="G32" s="32">
        <f>SUM(G27:G31)</f>
        <v>34.5</v>
      </c>
      <c r="H32" s="66"/>
      <c r="J32" s="22"/>
      <c r="K32" s="172" t="s">
        <v>33</v>
      </c>
      <c r="L32" s="173"/>
      <c r="M32" s="173"/>
      <c r="N32" s="174"/>
      <c r="O32" s="34">
        <f>SUM(O27:O31)</f>
        <v>16.8</v>
      </c>
    </row>
    <row r="33" spans="3:11" s="14" customFormat="1" ht="19.5" thickBot="1">
      <c r="C33" s="16" t="s">
        <v>68</v>
      </c>
      <c r="D33" s="16"/>
      <c r="E33" s="16"/>
      <c r="F33" s="16"/>
      <c r="J33" s="22"/>
      <c r="K33" s="23"/>
    </row>
    <row r="34" spans="3:15" s="14" customFormat="1" ht="19.5" thickBot="1">
      <c r="C34" s="148" t="s">
        <v>47</v>
      </c>
      <c r="D34" s="149"/>
      <c r="E34" s="149"/>
      <c r="F34" s="149"/>
      <c r="G34" s="149"/>
      <c r="H34" s="149"/>
      <c r="I34" s="149"/>
      <c r="J34" s="149"/>
      <c r="K34" s="149"/>
      <c r="L34" s="149"/>
      <c r="M34" s="149"/>
      <c r="N34" s="149"/>
      <c r="O34" s="150"/>
    </row>
    <row r="35" spans="4:14" s="14" customFormat="1" ht="6.75" customHeight="1"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</row>
    <row r="36" spans="3:14" s="14" customFormat="1" ht="18.75">
      <c r="C36" s="37" t="s">
        <v>5</v>
      </c>
      <c r="D36" s="15" t="s">
        <v>56</v>
      </c>
      <c r="E36" s="15"/>
      <c r="F36" s="15"/>
      <c r="G36" s="15"/>
      <c r="H36" s="15"/>
      <c r="I36" s="15"/>
      <c r="J36" s="15"/>
      <c r="K36" s="15"/>
      <c r="L36" s="15"/>
      <c r="M36" s="15"/>
      <c r="N36" s="15"/>
    </row>
    <row r="37" spans="3:14" s="14" customFormat="1" ht="5.25" customHeight="1" thickBot="1">
      <c r="C37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</row>
    <row r="38" spans="3:12" s="14" customFormat="1" ht="51" customHeight="1">
      <c r="C38" s="46" t="s">
        <v>1</v>
      </c>
      <c r="D38" s="47" t="s">
        <v>7</v>
      </c>
      <c r="E38" s="47"/>
      <c r="F38" s="72" t="s">
        <v>19</v>
      </c>
      <c r="G38" s="72"/>
      <c r="H38" s="72" t="s">
        <v>17</v>
      </c>
      <c r="I38" s="72"/>
      <c r="J38" s="72"/>
      <c r="K38" s="72" t="s">
        <v>20</v>
      </c>
      <c r="L38" s="207"/>
    </row>
    <row r="39" spans="3:12" s="14" customFormat="1" ht="18.75">
      <c r="C39" s="43">
        <v>1</v>
      </c>
      <c r="D39" s="71" t="str">
        <f>L27</f>
        <v>ДСП-140-12050-Д</v>
      </c>
      <c r="E39" s="71"/>
      <c r="F39" s="90">
        <f>M27</f>
        <v>120</v>
      </c>
      <c r="G39" s="90"/>
      <c r="H39" s="73">
        <v>10530</v>
      </c>
      <c r="I39" s="73"/>
      <c r="J39" s="73"/>
      <c r="K39" s="73">
        <f>H39*F39</f>
        <v>1263600</v>
      </c>
      <c r="L39" s="110"/>
    </row>
    <row r="40" spans="3:12" s="14" customFormat="1" ht="18.75">
      <c r="C40" s="44">
        <v>2</v>
      </c>
      <c r="D40" s="120">
        <f>L28</f>
        <v>0</v>
      </c>
      <c r="E40" s="120"/>
      <c r="F40" s="91">
        <f>M28</f>
        <v>0</v>
      </c>
      <c r="G40" s="91"/>
      <c r="H40" s="88"/>
      <c r="I40" s="88"/>
      <c r="J40" s="88"/>
      <c r="K40" s="88">
        <f>F40*H40</f>
        <v>0</v>
      </c>
      <c r="L40" s="89"/>
    </row>
    <row r="41" spans="3:12" s="14" customFormat="1" ht="18.75">
      <c r="C41" s="43">
        <v>3</v>
      </c>
      <c r="D41" s="71">
        <f>L29</f>
        <v>0</v>
      </c>
      <c r="E41" s="71"/>
      <c r="F41" s="90">
        <f>M29</f>
        <v>0</v>
      </c>
      <c r="G41" s="90"/>
      <c r="H41" s="73"/>
      <c r="I41" s="73"/>
      <c r="J41" s="73"/>
      <c r="K41" s="73">
        <f>H41*F41</f>
        <v>0</v>
      </c>
      <c r="L41" s="110"/>
    </row>
    <row r="42" spans="3:12" s="14" customFormat="1" ht="18.75">
      <c r="C42" s="44">
        <v>4</v>
      </c>
      <c r="D42" s="120">
        <f>L30</f>
        <v>0</v>
      </c>
      <c r="E42" s="120"/>
      <c r="F42" s="91">
        <f>M30</f>
        <v>0</v>
      </c>
      <c r="G42" s="91"/>
      <c r="H42" s="88"/>
      <c r="I42" s="88"/>
      <c r="J42" s="88"/>
      <c r="K42" s="88">
        <f>H42*F42</f>
        <v>0</v>
      </c>
      <c r="L42" s="89"/>
    </row>
    <row r="43" spans="3:12" s="14" customFormat="1" ht="18.75">
      <c r="C43" s="43">
        <v>5</v>
      </c>
      <c r="D43" s="71"/>
      <c r="E43" s="71"/>
      <c r="F43" s="90"/>
      <c r="G43" s="90"/>
      <c r="H43" s="73"/>
      <c r="I43" s="73"/>
      <c r="J43" s="73"/>
      <c r="K43" s="73">
        <f>H43*F43</f>
        <v>0</v>
      </c>
      <c r="L43" s="110"/>
    </row>
    <row r="44" spans="3:14" s="14" customFormat="1" ht="19.5" thickBot="1">
      <c r="C44" s="210" t="s">
        <v>48</v>
      </c>
      <c r="D44" s="111"/>
      <c r="E44" s="111"/>
      <c r="F44" s="111">
        <f>SUM(F39:G43)</f>
        <v>120</v>
      </c>
      <c r="G44" s="111"/>
      <c r="H44" s="111" t="s">
        <v>49</v>
      </c>
      <c r="I44" s="111"/>
      <c r="J44" s="111"/>
      <c r="K44" s="112">
        <f>SUM(K39:L43)</f>
        <v>1263600</v>
      </c>
      <c r="L44" s="113"/>
      <c r="M44" s="15"/>
      <c r="N44" s="15"/>
    </row>
    <row r="45" spans="4:14" s="14" customFormat="1" ht="10.5" customHeight="1"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</row>
    <row r="46" spans="4:14" s="14" customFormat="1" ht="12" customHeight="1" thickBot="1"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</row>
    <row r="47" spans="3:15" s="14" customFormat="1" ht="19.5" thickBot="1">
      <c r="C47" s="37" t="s">
        <v>6</v>
      </c>
      <c r="D47" s="15" t="s">
        <v>14</v>
      </c>
      <c r="E47" s="15"/>
      <c r="F47" s="15"/>
      <c r="M47" s="181">
        <f>G32-O32</f>
        <v>17.7</v>
      </c>
      <c r="N47" s="182"/>
      <c r="O47" s="14" t="s">
        <v>37</v>
      </c>
    </row>
    <row r="48" spans="4:15" s="14" customFormat="1" ht="19.5" thickBot="1">
      <c r="D48" s="14" t="s">
        <v>57</v>
      </c>
      <c r="M48" s="118">
        <f>M47*J16</f>
        <v>0</v>
      </c>
      <c r="N48" s="119"/>
      <c r="O48" s="14" t="s">
        <v>38</v>
      </c>
    </row>
    <row r="49" s="14" customFormat="1" ht="18.75"/>
    <row r="50" s="14" customFormat="1" ht="19.5" thickBot="1">
      <c r="C50" s="45" t="s">
        <v>59</v>
      </c>
    </row>
    <row r="51" spans="3:15" s="14" customFormat="1" ht="18.75">
      <c r="C51" s="211" t="s">
        <v>39</v>
      </c>
      <c r="D51" s="212"/>
      <c r="E51" s="212"/>
      <c r="F51" s="212"/>
      <c r="G51" s="38" t="s">
        <v>40</v>
      </c>
      <c r="H51" s="87" t="s">
        <v>46</v>
      </c>
      <c r="I51" s="87"/>
      <c r="J51" s="87" t="s">
        <v>41</v>
      </c>
      <c r="K51" s="87"/>
      <c r="L51" s="39" t="s">
        <v>42</v>
      </c>
      <c r="M51" s="213" t="s">
        <v>43</v>
      </c>
      <c r="N51" s="213"/>
      <c r="O51" s="40" t="s">
        <v>32</v>
      </c>
    </row>
    <row r="52" spans="3:15" s="14" customFormat="1" ht="10.5" customHeight="1">
      <c r="C52" s="85" t="s">
        <v>44</v>
      </c>
      <c r="D52" s="86"/>
      <c r="E52" s="86"/>
      <c r="F52" s="86"/>
      <c r="G52" s="126">
        <f>M47*O12*J13</f>
        <v>759754.8</v>
      </c>
      <c r="H52" s="126">
        <f>G52*(1+J15)</f>
        <v>850925.3760000002</v>
      </c>
      <c r="I52" s="126"/>
      <c r="J52" s="126">
        <f>H52*(1+J15)</f>
        <v>953036.4211200003</v>
      </c>
      <c r="K52" s="126"/>
      <c r="L52" s="115">
        <f>J52*(1+J15)</f>
        <v>1067400.7916544005</v>
      </c>
      <c r="M52" s="115">
        <f>L52*(1+J15)</f>
        <v>1195488.8866529288</v>
      </c>
      <c r="N52" s="115"/>
      <c r="O52" s="208">
        <f>SUM(G52:N53)</f>
        <v>4826606.27542733</v>
      </c>
    </row>
    <row r="53" spans="3:15" s="14" customFormat="1" ht="11.25" customHeight="1">
      <c r="C53" s="85"/>
      <c r="D53" s="86"/>
      <c r="E53" s="86"/>
      <c r="F53" s="86"/>
      <c r="G53" s="126"/>
      <c r="H53" s="126"/>
      <c r="I53" s="126"/>
      <c r="J53" s="126"/>
      <c r="K53" s="126"/>
      <c r="L53" s="115"/>
      <c r="M53" s="115"/>
      <c r="N53" s="115"/>
      <c r="O53" s="209"/>
    </row>
    <row r="54" spans="3:15" s="14" customFormat="1" ht="11.25" customHeight="1">
      <c r="C54" s="83" t="s">
        <v>58</v>
      </c>
      <c r="D54" s="84"/>
      <c r="E54" s="84"/>
      <c r="F54" s="84"/>
      <c r="G54" s="74">
        <f>(E27*M18)-(M27*M20)</f>
        <v>0</v>
      </c>
      <c r="H54" s="74">
        <f>G54*(1+J14)</f>
        <v>0</v>
      </c>
      <c r="I54" s="74"/>
      <c r="J54" s="127">
        <f>H54*(1+J14)</f>
        <v>0</v>
      </c>
      <c r="K54" s="127"/>
      <c r="L54" s="114">
        <f>J54*(1+J14)</f>
        <v>0</v>
      </c>
      <c r="M54" s="114">
        <f>L54*(1+J14)</f>
        <v>0</v>
      </c>
      <c r="N54" s="114"/>
      <c r="O54" s="108">
        <f>SUM(G54:N55)</f>
        <v>0</v>
      </c>
    </row>
    <row r="55" spans="3:15" s="14" customFormat="1" ht="11.25" customHeight="1">
      <c r="C55" s="83"/>
      <c r="D55" s="84"/>
      <c r="E55" s="84"/>
      <c r="F55" s="84"/>
      <c r="G55" s="74"/>
      <c r="H55" s="74"/>
      <c r="I55" s="74"/>
      <c r="J55" s="127"/>
      <c r="K55" s="127"/>
      <c r="L55" s="114"/>
      <c r="M55" s="114"/>
      <c r="N55" s="114"/>
      <c r="O55" s="109"/>
    </row>
    <row r="56" spans="3:15" s="14" customFormat="1" ht="12.75" customHeight="1">
      <c r="C56" s="77" t="s">
        <v>69</v>
      </c>
      <c r="D56" s="78"/>
      <c r="E56" s="78"/>
      <c r="F56" s="79"/>
      <c r="G56" s="75">
        <f>(E27*H27)+(E28*H28)+(E29*H29)</f>
        <v>112500</v>
      </c>
      <c r="H56" s="128"/>
      <c r="I56" s="129"/>
      <c r="J56" s="128"/>
      <c r="K56" s="129"/>
      <c r="L56" s="187"/>
      <c r="M56" s="128"/>
      <c r="N56" s="129"/>
      <c r="O56" s="179"/>
    </row>
    <row r="57" spans="3:15" s="14" customFormat="1" ht="12.75" customHeight="1" thickBot="1">
      <c r="C57" s="80"/>
      <c r="D57" s="81"/>
      <c r="E57" s="81"/>
      <c r="F57" s="82"/>
      <c r="G57" s="76"/>
      <c r="H57" s="130"/>
      <c r="I57" s="131"/>
      <c r="J57" s="130"/>
      <c r="K57" s="131"/>
      <c r="L57" s="76"/>
      <c r="M57" s="130"/>
      <c r="N57" s="131"/>
      <c r="O57" s="180"/>
    </row>
    <row r="58" spans="3:15" s="14" customFormat="1" ht="12.75" customHeight="1">
      <c r="C58" s="188" t="s">
        <v>70</v>
      </c>
      <c r="D58" s="189"/>
      <c r="E58" s="189"/>
      <c r="F58" s="190"/>
      <c r="G58" s="137">
        <f>M48</f>
        <v>0</v>
      </c>
      <c r="H58" s="135"/>
      <c r="I58" s="135"/>
      <c r="J58" s="135"/>
      <c r="K58" s="135"/>
      <c r="L58" s="135"/>
      <c r="M58" s="135"/>
      <c r="N58" s="167"/>
      <c r="O58" s="63"/>
    </row>
    <row r="59" spans="3:15" s="14" customFormat="1" ht="12" customHeight="1">
      <c r="C59" s="191"/>
      <c r="D59" s="192"/>
      <c r="E59" s="192"/>
      <c r="F59" s="193"/>
      <c r="G59" s="138"/>
      <c r="H59" s="136"/>
      <c r="I59" s="136"/>
      <c r="J59" s="136"/>
      <c r="K59" s="136"/>
      <c r="L59" s="136"/>
      <c r="M59" s="136"/>
      <c r="N59" s="168"/>
      <c r="O59" s="63"/>
    </row>
    <row r="60" spans="3:14" s="14" customFormat="1" ht="12" customHeight="1">
      <c r="C60" s="85" t="s">
        <v>45</v>
      </c>
      <c r="D60" s="86"/>
      <c r="E60" s="86"/>
      <c r="F60" s="86"/>
      <c r="G60" s="196">
        <f>G52+G54+G56+G58</f>
        <v>872254.8</v>
      </c>
      <c r="H60" s="132">
        <f>H52+H54+G60</f>
        <v>1723180.1760000002</v>
      </c>
      <c r="I60" s="133"/>
      <c r="J60" s="194">
        <f>J52+J54+H60</f>
        <v>2676216.5971200005</v>
      </c>
      <c r="K60" s="194"/>
      <c r="L60" s="132">
        <f>L52+L54+J60</f>
        <v>3743617.388774401</v>
      </c>
      <c r="M60" s="175">
        <f>M52+M54+L60</f>
        <v>4939106.27542733</v>
      </c>
      <c r="N60" s="176"/>
    </row>
    <row r="61" spans="3:14" s="14" customFormat="1" ht="12" customHeight="1" thickBot="1">
      <c r="C61" s="124"/>
      <c r="D61" s="125"/>
      <c r="E61" s="125"/>
      <c r="F61" s="125"/>
      <c r="G61" s="197"/>
      <c r="H61" s="134"/>
      <c r="I61" s="134"/>
      <c r="J61" s="195"/>
      <c r="K61" s="195"/>
      <c r="L61" s="134"/>
      <c r="M61" s="177"/>
      <c r="N61" s="178"/>
    </row>
    <row r="62" spans="3:16" s="14" customFormat="1" ht="17.25" customHeight="1">
      <c r="C62" s="65" t="s">
        <v>68</v>
      </c>
      <c r="D62" s="41"/>
      <c r="E62" s="41"/>
      <c r="F62" s="41"/>
      <c r="G62" s="41"/>
      <c r="H62" s="41"/>
      <c r="I62" s="151"/>
      <c r="J62" s="151"/>
      <c r="K62" s="151"/>
      <c r="L62" s="151"/>
      <c r="M62" s="151"/>
      <c r="N62" s="151"/>
      <c r="O62" s="151"/>
      <c r="P62" s="151"/>
    </row>
    <row r="63" spans="3:16" s="14" customFormat="1" ht="3.75" customHeight="1">
      <c r="C63" s="64"/>
      <c r="D63" s="64"/>
      <c r="E63" s="64"/>
      <c r="F63" s="64"/>
      <c r="G63" s="64"/>
      <c r="H63" s="64"/>
      <c r="I63"/>
      <c r="J63"/>
      <c r="K63"/>
      <c r="L63"/>
      <c r="M63"/>
      <c r="N63"/>
      <c r="O63"/>
      <c r="P63"/>
    </row>
    <row r="64" spans="3:16" s="14" customFormat="1" ht="21.75" customHeight="1">
      <c r="C64" s="37" t="s">
        <v>52</v>
      </c>
      <c r="D64" s="14" t="s">
        <v>60</v>
      </c>
      <c r="L64" s="42"/>
      <c r="M64" s="42"/>
      <c r="N64" s="42"/>
      <c r="O64" s="42"/>
      <c r="P64" s="42"/>
    </row>
    <row r="65" spans="3:16" s="14" customFormat="1" ht="1.5" customHeight="1" thickBot="1">
      <c r="C65"/>
      <c r="D65" s="151"/>
      <c r="E65" s="151"/>
      <c r="F65" s="151"/>
      <c r="G65" s="151"/>
      <c r="H65" s="151"/>
      <c r="I65" s="151"/>
      <c r="J65" s="151"/>
      <c r="K65" s="151"/>
      <c r="L65" s="151"/>
      <c r="M65" s="151"/>
      <c r="N65" s="151"/>
      <c r="O65" s="151"/>
      <c r="P65" s="151"/>
    </row>
    <row r="66" spans="3:16" s="14" customFormat="1" ht="19.5" thickBot="1">
      <c r="C66" s="186" t="s">
        <v>0</v>
      </c>
      <c r="D66" s="186"/>
      <c r="E66" s="186"/>
      <c r="F66" s="186"/>
      <c r="G66" s="186"/>
      <c r="H66" s="186"/>
      <c r="I66" s="183" t="s">
        <v>72</v>
      </c>
      <c r="J66" s="184"/>
      <c r="K66" s="185"/>
      <c r="L66" s="42"/>
      <c r="M66" s="151"/>
      <c r="N66" s="151"/>
      <c r="O66" s="151"/>
      <c r="P66" s="151"/>
    </row>
    <row r="67" spans="9:16" s="14" customFormat="1" ht="28.5" customHeight="1">
      <c r="I67" s="151"/>
      <c r="J67" s="151"/>
      <c r="K67" s="151"/>
      <c r="L67" s="151"/>
      <c r="M67" s="151"/>
      <c r="N67" s="151"/>
      <c r="O67" s="151"/>
      <c r="P67" s="151"/>
    </row>
    <row r="68" spans="9:16" s="14" customFormat="1" ht="28.5" customHeight="1">
      <c r="I68" s="151"/>
      <c r="J68" s="151"/>
      <c r="K68" s="151"/>
      <c r="L68" s="151"/>
      <c r="M68" s="151"/>
      <c r="N68" s="151"/>
      <c r="O68" s="151"/>
      <c r="P68" s="151"/>
    </row>
    <row r="69" s="14" customFormat="1" ht="7.5" customHeight="1"/>
    <row r="70" spans="2:16" s="14" customFormat="1" ht="7.5" customHeight="1">
      <c r="B70" s="15"/>
      <c r="C70" s="5"/>
      <c r="D70" s="21"/>
      <c r="E70" s="21"/>
      <c r="F70" s="21"/>
      <c r="G70" s="21"/>
      <c r="H70" s="21"/>
      <c r="I70" s="21"/>
      <c r="J70" s="21"/>
      <c r="K70" s="5"/>
      <c r="L70" s="5"/>
      <c r="M70" s="5"/>
      <c r="N70" s="5"/>
      <c r="O70" s="5"/>
      <c r="P70" s="5"/>
    </row>
    <row r="71" spans="4:9" s="3" customFormat="1" ht="22.5">
      <c r="D71" s="10" t="s">
        <v>13</v>
      </c>
      <c r="E71" s="6" t="s">
        <v>8</v>
      </c>
      <c r="F71" s="6" t="s">
        <v>9</v>
      </c>
      <c r="G71" s="6" t="s">
        <v>10</v>
      </c>
      <c r="H71" s="6" t="s">
        <v>11</v>
      </c>
      <c r="I71" s="7" t="s">
        <v>12</v>
      </c>
    </row>
    <row r="72" spans="4:13" s="3" customFormat="1" ht="15.75">
      <c r="D72" s="11" t="s">
        <v>50</v>
      </c>
      <c r="E72" s="8">
        <f>K44</f>
        <v>1263600</v>
      </c>
      <c r="F72" s="8">
        <f>E72</f>
        <v>1263600</v>
      </c>
      <c r="G72" s="8">
        <f>F72</f>
        <v>1263600</v>
      </c>
      <c r="H72" s="8">
        <f>G72</f>
        <v>1263600</v>
      </c>
      <c r="I72" s="8">
        <f>H72</f>
        <v>1263600</v>
      </c>
      <c r="J72" s="16"/>
      <c r="K72" s="16"/>
      <c r="L72" s="16"/>
      <c r="M72" s="16"/>
    </row>
    <row r="73" spans="4:13" s="3" customFormat="1" ht="15.75">
      <c r="D73" s="11" t="s">
        <v>51</v>
      </c>
      <c r="E73" s="8">
        <f>G60</f>
        <v>872254.8</v>
      </c>
      <c r="F73" s="8">
        <f>H60</f>
        <v>1723180.1760000002</v>
      </c>
      <c r="G73" s="8">
        <f>J60</f>
        <v>2676216.5971200005</v>
      </c>
      <c r="H73" s="8">
        <f>L60</f>
        <v>3743617.388774401</v>
      </c>
      <c r="I73" s="9">
        <f>M60</f>
        <v>4939106.27542733</v>
      </c>
      <c r="J73" s="16"/>
      <c r="K73" s="16"/>
      <c r="L73" s="16"/>
      <c r="M73" s="16"/>
    </row>
    <row r="74" spans="16:17" s="3" customFormat="1" ht="18.75">
      <c r="P74" s="14"/>
      <c r="Q74" s="14"/>
    </row>
    <row r="75" spans="16:17" s="3" customFormat="1" ht="18.75">
      <c r="P75" s="14"/>
      <c r="Q75" s="14"/>
    </row>
    <row r="76" spans="16:17" s="3" customFormat="1" ht="18.75">
      <c r="P76" s="14"/>
      <c r="Q76" s="14"/>
    </row>
    <row r="77" spans="16:17" s="3" customFormat="1" ht="18.75">
      <c r="P77" s="14"/>
      <c r="Q77" s="14"/>
    </row>
    <row r="78" spans="16:18" s="3" customFormat="1" ht="18.75">
      <c r="P78" s="14"/>
      <c r="Q78" s="14"/>
      <c r="R78" s="16"/>
    </row>
    <row r="79" spans="16:18" s="3" customFormat="1" ht="18.75">
      <c r="P79" s="14"/>
      <c r="Q79" s="14"/>
      <c r="R79" s="16"/>
    </row>
    <row r="80" s="3" customFormat="1" ht="15.75">
      <c r="C80" s="1"/>
    </row>
    <row r="81" s="3" customFormat="1" ht="15.75">
      <c r="C81" s="1"/>
    </row>
    <row r="82" s="3" customFormat="1" ht="15.75">
      <c r="C82" s="1"/>
    </row>
    <row r="83" s="3" customFormat="1" ht="15.75">
      <c r="C83" s="1"/>
    </row>
    <row r="84" s="3" customFormat="1" ht="15.75">
      <c r="C84" s="1"/>
    </row>
    <row r="85" s="3" customFormat="1" ht="15.75">
      <c r="C85" s="1"/>
    </row>
    <row r="86" s="3" customFormat="1" ht="15.75">
      <c r="C86" s="1"/>
    </row>
    <row r="87" s="3" customFormat="1" ht="15.75"/>
    <row r="88" s="3" customFormat="1" ht="15.75"/>
    <row r="89" s="3" customFormat="1" ht="15.75">
      <c r="C89" s="1"/>
    </row>
    <row r="90" s="3" customFormat="1" ht="15.75"/>
    <row r="91" s="3" customFormat="1" ht="15.75"/>
    <row r="92" s="3" customFormat="1" ht="15.75"/>
    <row r="93" s="3" customFormat="1" ht="15.75"/>
    <row r="94" s="3" customFormat="1" ht="15.75"/>
    <row r="95" s="3" customFormat="1" ht="15.75"/>
    <row r="96" s="3" customFormat="1" ht="15.75">
      <c r="C96" s="1"/>
    </row>
    <row r="97" s="3" customFormat="1" ht="15.75"/>
    <row r="98" s="3" customFormat="1" ht="15.75"/>
    <row r="99" s="3" customFormat="1" ht="15.75"/>
    <row r="100" spans="3:15" s="3" customFormat="1" ht="15.75">
      <c r="C100"/>
      <c r="D100" s="151"/>
      <c r="E100" s="151"/>
      <c r="F100" s="151"/>
      <c r="G100" s="151"/>
      <c r="H100" s="151"/>
      <c r="I100" s="151"/>
      <c r="J100" s="151"/>
      <c r="K100" s="151"/>
      <c r="L100" s="151"/>
      <c r="M100" s="151"/>
      <c r="N100" s="151"/>
      <c r="O100" s="151"/>
    </row>
    <row r="101" spans="3:15" s="3" customFormat="1" ht="15.75">
      <c r="C101"/>
      <c r="D101"/>
      <c r="E101"/>
      <c r="F101"/>
      <c r="G101"/>
      <c r="H101"/>
      <c r="I101"/>
      <c r="J101"/>
      <c r="K101"/>
      <c r="L101"/>
      <c r="M101"/>
      <c r="N101"/>
      <c r="O101"/>
    </row>
    <row r="102" spans="3:15" s="3" customFormat="1" ht="15.75">
      <c r="C102"/>
      <c r="D102"/>
      <c r="E102"/>
      <c r="F102"/>
      <c r="G102"/>
      <c r="H102"/>
      <c r="I102"/>
      <c r="J102"/>
      <c r="K102"/>
      <c r="L102"/>
      <c r="M102"/>
      <c r="N102"/>
      <c r="O102"/>
    </row>
    <row r="103" spans="3:15" s="3" customFormat="1" ht="15.75">
      <c r="C103"/>
      <c r="D103"/>
      <c r="E103"/>
      <c r="F103"/>
      <c r="G103"/>
      <c r="H103"/>
      <c r="I103"/>
      <c r="J103"/>
      <c r="K103"/>
      <c r="L103"/>
      <c r="M103"/>
      <c r="N103"/>
      <c r="O103"/>
    </row>
    <row r="104" spans="3:15" s="3" customFormat="1" ht="15.75">
      <c r="C104"/>
      <c r="D104" s="151"/>
      <c r="E104" s="151"/>
      <c r="F104" s="151"/>
      <c r="G104" s="151"/>
      <c r="H104" s="151"/>
      <c r="I104" s="151"/>
      <c r="J104" s="151"/>
      <c r="K104" s="151"/>
      <c r="L104" s="151"/>
      <c r="M104" s="151"/>
      <c r="N104"/>
      <c r="O104"/>
    </row>
    <row r="105" spans="3:15" s="3" customFormat="1" ht="15.75">
      <c r="C105"/>
      <c r="D105" s="151"/>
      <c r="E105" s="151"/>
      <c r="F105" s="151"/>
      <c r="G105" s="151"/>
      <c r="H105" s="151"/>
      <c r="I105" s="151"/>
      <c r="J105" s="151"/>
      <c r="K105" s="151"/>
      <c r="L105" s="151"/>
      <c r="M105" s="151"/>
      <c r="N105" s="151"/>
      <c r="O105" s="151"/>
    </row>
    <row r="106" spans="3:15" s="3" customFormat="1" ht="15.75">
      <c r="C106"/>
      <c r="D106"/>
      <c r="E106"/>
      <c r="F106"/>
      <c r="G106"/>
      <c r="H106"/>
      <c r="I106"/>
      <c r="J106"/>
      <c r="K106"/>
      <c r="L106"/>
      <c r="M106"/>
      <c r="N106"/>
      <c r="O106"/>
    </row>
    <row r="107" s="3" customFormat="1" ht="15.75">
      <c r="C107" s="1"/>
    </row>
    <row r="108" s="3" customFormat="1" ht="15.75">
      <c r="C108" s="1"/>
    </row>
    <row r="109" s="3" customFormat="1" ht="15.75">
      <c r="C109" s="1"/>
    </row>
    <row r="110" s="3" customFormat="1" ht="15.75">
      <c r="C110" s="1"/>
    </row>
    <row r="111" s="3" customFormat="1" ht="15.75">
      <c r="C111" s="1"/>
    </row>
    <row r="112" s="3" customFormat="1" ht="15.75">
      <c r="C112" s="1"/>
    </row>
    <row r="113" s="3" customFormat="1" ht="15.75">
      <c r="C113" s="1"/>
    </row>
    <row r="114" s="3" customFormat="1" ht="15.75">
      <c r="C114" s="1"/>
    </row>
    <row r="115" s="3" customFormat="1" ht="15.75">
      <c r="C115" s="1"/>
    </row>
    <row r="116" s="3" customFormat="1" ht="15.75">
      <c r="C116" s="1"/>
    </row>
    <row r="117" s="3" customFormat="1" ht="15.75">
      <c r="C117" s="1"/>
    </row>
    <row r="118" s="3" customFormat="1" ht="15.75">
      <c r="C118" s="1"/>
    </row>
    <row r="119" s="3" customFormat="1" ht="15.75">
      <c r="C119" s="1"/>
    </row>
    <row r="120" s="3" customFormat="1" ht="15.75">
      <c r="C120" s="1"/>
    </row>
    <row r="121" s="3" customFormat="1" ht="15.75">
      <c r="C121" s="1"/>
    </row>
    <row r="122" s="3" customFormat="1" ht="15.75">
      <c r="C122" s="1"/>
    </row>
    <row r="123" s="3" customFormat="1" ht="15.75">
      <c r="C123" s="1"/>
    </row>
    <row r="124" s="3" customFormat="1" ht="15.75">
      <c r="C124" s="1"/>
    </row>
    <row r="125" s="3" customFormat="1" ht="15.75">
      <c r="C125" s="1"/>
    </row>
    <row r="126" s="3" customFormat="1" ht="15.75">
      <c r="C126" s="1"/>
    </row>
    <row r="127" s="3" customFormat="1" ht="15.75">
      <c r="C127" s="1"/>
    </row>
    <row r="128" s="3" customFormat="1" ht="15.75">
      <c r="C128" s="1"/>
    </row>
    <row r="129" s="3" customFormat="1" ht="15.75">
      <c r="C129" s="1"/>
    </row>
    <row r="130" s="3" customFormat="1" ht="15.75">
      <c r="C130" s="1"/>
    </row>
    <row r="131" s="3" customFormat="1" ht="15.75">
      <c r="C131" s="1"/>
    </row>
    <row r="132" s="3" customFormat="1" ht="15.75">
      <c r="C132" s="1"/>
    </row>
    <row r="133" s="3" customFormat="1" ht="15.75">
      <c r="C133" s="1"/>
    </row>
    <row r="134" s="3" customFormat="1" ht="15.75">
      <c r="C134" s="1"/>
    </row>
    <row r="135" s="3" customFormat="1" ht="15.75">
      <c r="C135" s="1"/>
    </row>
    <row r="136" s="3" customFormat="1" ht="15.75">
      <c r="C136" s="1"/>
    </row>
    <row r="137" s="3" customFormat="1" ht="15.75">
      <c r="C137" s="1"/>
    </row>
    <row r="138" s="3" customFormat="1" ht="15.75">
      <c r="C138" s="1"/>
    </row>
    <row r="139" s="3" customFormat="1" ht="15.75">
      <c r="C139" s="1"/>
    </row>
    <row r="140" s="3" customFormat="1" ht="15.75">
      <c r="C140" s="1"/>
    </row>
    <row r="141" s="3" customFormat="1" ht="15.75">
      <c r="C141" s="1"/>
    </row>
    <row r="142" s="3" customFormat="1" ht="15.75">
      <c r="C142" s="1"/>
    </row>
    <row r="143" s="3" customFormat="1" ht="15.75">
      <c r="C143" s="1"/>
    </row>
    <row r="144" s="3" customFormat="1" ht="15.75">
      <c r="C144" s="1"/>
    </row>
    <row r="145" s="3" customFormat="1" ht="15.75">
      <c r="C145" s="1"/>
    </row>
    <row r="146" s="3" customFormat="1" ht="15.75">
      <c r="C146" s="1"/>
    </row>
    <row r="147" s="3" customFormat="1" ht="15.75">
      <c r="C147" s="1"/>
    </row>
    <row r="148" s="3" customFormat="1" ht="15.75">
      <c r="C148" s="1"/>
    </row>
    <row r="149" s="3" customFormat="1" ht="15.75">
      <c r="C149" s="1"/>
    </row>
    <row r="150" s="3" customFormat="1" ht="15.75">
      <c r="C150" s="1"/>
    </row>
    <row r="151" s="3" customFormat="1" ht="15.75">
      <c r="C151" s="1"/>
    </row>
    <row r="152" s="3" customFormat="1" ht="15.75">
      <c r="C152" s="1"/>
    </row>
    <row r="153" s="3" customFormat="1" ht="15.75">
      <c r="C153" s="1"/>
    </row>
    <row r="154" s="3" customFormat="1" ht="15.75">
      <c r="C154" s="1"/>
    </row>
    <row r="155" s="3" customFormat="1" ht="15.75">
      <c r="C155" s="1"/>
    </row>
    <row r="156" s="3" customFormat="1" ht="15.75">
      <c r="C156" s="1"/>
    </row>
    <row r="157" s="3" customFormat="1" ht="15.75">
      <c r="C157" s="1"/>
    </row>
    <row r="158" s="3" customFormat="1" ht="15.75">
      <c r="C158" s="1"/>
    </row>
    <row r="159" s="3" customFormat="1" ht="15.75">
      <c r="C159" s="1"/>
    </row>
    <row r="160" s="3" customFormat="1" ht="15.75">
      <c r="C160" s="1"/>
    </row>
    <row r="161" s="3" customFormat="1" ht="15.75">
      <c r="C161" s="1"/>
    </row>
    <row r="162" s="3" customFormat="1" ht="15.75">
      <c r="C162" s="1"/>
    </row>
    <row r="163" s="3" customFormat="1" ht="15.75">
      <c r="C163" s="1"/>
    </row>
    <row r="164" s="3" customFormat="1" ht="15.75">
      <c r="C164" s="1"/>
    </row>
    <row r="165" s="3" customFormat="1" ht="15.75">
      <c r="C165" s="1"/>
    </row>
    <row r="166" s="3" customFormat="1" ht="15.75">
      <c r="C166" s="1"/>
    </row>
    <row r="167" s="3" customFormat="1" ht="15.75">
      <c r="C167" s="1"/>
    </row>
    <row r="168" s="3" customFormat="1" ht="15.75">
      <c r="C168" s="1"/>
    </row>
    <row r="169" s="3" customFormat="1" ht="15.75">
      <c r="C169" s="1"/>
    </row>
    <row r="170" s="3" customFormat="1" ht="15.75">
      <c r="C170" s="1"/>
    </row>
    <row r="171" s="3" customFormat="1" ht="15.75">
      <c r="C171" s="1"/>
    </row>
    <row r="172" s="3" customFormat="1" ht="15.75">
      <c r="C172" s="1"/>
    </row>
    <row r="173" s="3" customFormat="1" ht="15.75">
      <c r="C173" s="1"/>
    </row>
    <row r="174" s="3" customFormat="1" ht="15.75">
      <c r="C174" s="1"/>
    </row>
    <row r="175" s="3" customFormat="1" ht="15.75">
      <c r="C175" s="1"/>
    </row>
    <row r="176" s="3" customFormat="1" ht="15.75">
      <c r="C176" s="1"/>
    </row>
    <row r="177" s="3" customFormat="1" ht="15.75">
      <c r="C177" s="1"/>
    </row>
    <row r="178" s="3" customFormat="1" ht="15.75">
      <c r="C178" s="1"/>
    </row>
    <row r="179" s="3" customFormat="1" ht="15.75">
      <c r="C179" s="1"/>
    </row>
    <row r="180" s="3" customFormat="1" ht="15.75">
      <c r="C180" s="1"/>
    </row>
    <row r="181" s="3" customFormat="1" ht="15.75">
      <c r="C181" s="1"/>
    </row>
    <row r="182" s="3" customFormat="1" ht="15.75">
      <c r="C182" s="1"/>
    </row>
    <row r="183" s="3" customFormat="1" ht="15.75">
      <c r="C183" s="1"/>
    </row>
    <row r="184" s="3" customFormat="1" ht="15.75">
      <c r="C184" s="1"/>
    </row>
    <row r="185" s="3" customFormat="1" ht="15.75">
      <c r="C185" s="1"/>
    </row>
    <row r="186" s="3" customFormat="1" ht="15.75">
      <c r="C186" s="1"/>
    </row>
    <row r="187" s="3" customFormat="1" ht="15.75">
      <c r="C187" s="1"/>
    </row>
    <row r="188" s="3" customFormat="1" ht="15.75">
      <c r="C188" s="1"/>
    </row>
    <row r="189" s="3" customFormat="1" ht="15.75">
      <c r="C189" s="1"/>
    </row>
    <row r="190" s="3" customFormat="1" ht="15.75">
      <c r="C190" s="1"/>
    </row>
    <row r="191" s="3" customFormat="1" ht="15.75">
      <c r="C191" s="1"/>
    </row>
    <row r="192" s="3" customFormat="1" ht="15.75">
      <c r="C192" s="1"/>
    </row>
    <row r="193" s="3" customFormat="1" ht="15.75">
      <c r="C193" s="1"/>
    </row>
    <row r="194" s="3" customFormat="1" ht="15.75">
      <c r="C194" s="1"/>
    </row>
    <row r="195" s="3" customFormat="1" ht="15.75">
      <c r="C195" s="1"/>
    </row>
    <row r="196" s="3" customFormat="1" ht="15.75">
      <c r="C196" s="1"/>
    </row>
    <row r="197" s="3" customFormat="1" ht="15.75">
      <c r="C197" s="1"/>
    </row>
    <row r="198" s="3" customFormat="1" ht="15.75">
      <c r="C198" s="1"/>
    </row>
    <row r="199" s="3" customFormat="1" ht="15.75">
      <c r="C199" s="1"/>
    </row>
    <row r="200" s="3" customFormat="1" ht="15.75">
      <c r="C200" s="1"/>
    </row>
    <row r="201" s="3" customFormat="1" ht="15.75">
      <c r="C201" s="1"/>
    </row>
    <row r="202" s="3" customFormat="1" ht="15.75">
      <c r="C202" s="1"/>
    </row>
    <row r="203" s="3" customFormat="1" ht="15.75">
      <c r="C203" s="1"/>
    </row>
    <row r="204" s="3" customFormat="1" ht="15.75">
      <c r="C204" s="1"/>
    </row>
    <row r="205" s="3" customFormat="1" ht="15.75">
      <c r="C205" s="1"/>
    </row>
    <row r="206" s="3" customFormat="1" ht="15.75">
      <c r="C206" s="1"/>
    </row>
    <row r="207" s="3" customFormat="1" ht="15.75">
      <c r="C207" s="1"/>
    </row>
    <row r="208" s="3" customFormat="1" ht="15.75">
      <c r="C208" s="1"/>
    </row>
    <row r="209" s="3" customFormat="1" ht="15.75">
      <c r="C209" s="1"/>
    </row>
    <row r="210" s="3" customFormat="1" ht="15.75">
      <c r="C210" s="1"/>
    </row>
    <row r="211" s="3" customFormat="1" ht="15.75">
      <c r="C211" s="1"/>
    </row>
    <row r="212" s="3" customFormat="1" ht="15.75">
      <c r="C212" s="1"/>
    </row>
    <row r="213" s="3" customFormat="1" ht="15.75">
      <c r="C213" s="1"/>
    </row>
    <row r="214" s="3" customFormat="1" ht="15.75">
      <c r="C214" s="1"/>
    </row>
    <row r="215" s="3" customFormat="1" ht="15.75">
      <c r="C215" s="1"/>
    </row>
    <row r="216" s="3" customFormat="1" ht="15.75">
      <c r="C216" s="1"/>
    </row>
    <row r="217" s="3" customFormat="1" ht="15.75">
      <c r="C217" s="1"/>
    </row>
    <row r="218" s="3" customFormat="1" ht="15.75">
      <c r="C218" s="1"/>
    </row>
    <row r="219" s="3" customFormat="1" ht="15.75">
      <c r="C219" s="1"/>
    </row>
    <row r="220" s="3" customFormat="1" ht="15.75">
      <c r="C220" s="1"/>
    </row>
    <row r="221" s="3" customFormat="1" ht="15.75">
      <c r="C221" s="1"/>
    </row>
    <row r="222" s="3" customFormat="1" ht="15.75">
      <c r="C222" s="1"/>
    </row>
    <row r="223" s="3" customFormat="1" ht="15.75">
      <c r="C223" s="1"/>
    </row>
    <row r="224" s="3" customFormat="1" ht="15.75">
      <c r="C224" s="1"/>
    </row>
    <row r="225" s="3" customFormat="1" ht="15.75">
      <c r="C225" s="1"/>
    </row>
    <row r="226" s="3" customFormat="1" ht="15.75">
      <c r="C226" s="1"/>
    </row>
    <row r="227" s="3" customFormat="1" ht="15.75">
      <c r="C227" s="1"/>
    </row>
    <row r="228" s="3" customFormat="1" ht="15.75">
      <c r="C228" s="1"/>
    </row>
    <row r="229" s="3" customFormat="1" ht="15.75">
      <c r="C229" s="1"/>
    </row>
    <row r="230" s="3" customFormat="1" ht="15.75">
      <c r="C230" s="1"/>
    </row>
    <row r="231" s="3" customFormat="1" ht="15.75">
      <c r="C231" s="1"/>
    </row>
    <row r="232" s="3" customFormat="1" ht="15.75">
      <c r="C232" s="1"/>
    </row>
    <row r="233" s="3" customFormat="1" ht="15.75">
      <c r="C233" s="1"/>
    </row>
    <row r="234" s="3" customFormat="1" ht="15.75">
      <c r="C234" s="1"/>
    </row>
    <row r="235" s="3" customFormat="1" ht="15.75">
      <c r="C235" s="1"/>
    </row>
    <row r="236" s="3" customFormat="1" ht="15.75">
      <c r="C236" s="1"/>
    </row>
    <row r="237" s="3" customFormat="1" ht="15.75">
      <c r="C237" s="1"/>
    </row>
    <row r="238" s="3" customFormat="1" ht="15.75">
      <c r="C238" s="1"/>
    </row>
    <row r="239" s="3" customFormat="1" ht="15.75">
      <c r="C239" s="1"/>
    </row>
    <row r="240" s="3" customFormat="1" ht="15.75">
      <c r="C240" s="1"/>
    </row>
    <row r="241" s="3" customFormat="1" ht="15.75">
      <c r="C241" s="1"/>
    </row>
    <row r="242" s="3" customFormat="1" ht="15.75">
      <c r="C242" s="1"/>
    </row>
    <row r="243" s="3" customFormat="1" ht="15.75">
      <c r="C243" s="1"/>
    </row>
    <row r="244" s="3" customFormat="1" ht="15.75">
      <c r="C244" s="1"/>
    </row>
    <row r="245" s="3" customFormat="1" ht="15.75">
      <c r="C245" s="1"/>
    </row>
    <row r="246" s="3" customFormat="1" ht="15.75">
      <c r="C246" s="1"/>
    </row>
    <row r="247" s="3" customFormat="1" ht="15.75">
      <c r="C247" s="1"/>
    </row>
    <row r="248" s="3" customFormat="1" ht="15.75">
      <c r="C248" s="1"/>
    </row>
    <row r="249" s="3" customFormat="1" ht="15.75">
      <c r="C249" s="1"/>
    </row>
    <row r="250" s="3" customFormat="1" ht="15.75">
      <c r="C250" s="1"/>
    </row>
    <row r="251" s="3" customFormat="1" ht="15.75">
      <c r="C251" s="1"/>
    </row>
    <row r="252" s="3" customFormat="1" ht="15.75">
      <c r="C252" s="1"/>
    </row>
    <row r="253" s="3" customFormat="1" ht="15.75">
      <c r="C253" s="1"/>
    </row>
    <row r="254" s="3" customFormat="1" ht="15.75">
      <c r="C254" s="1"/>
    </row>
    <row r="255" s="3" customFormat="1" ht="15.75">
      <c r="C255" s="1"/>
    </row>
    <row r="256" s="3" customFormat="1" ht="15.75">
      <c r="C256" s="1"/>
    </row>
    <row r="257" s="3" customFormat="1" ht="15.75">
      <c r="C257" s="1"/>
    </row>
    <row r="258" s="3" customFormat="1" ht="15.75">
      <c r="C258" s="1"/>
    </row>
    <row r="259" s="3" customFormat="1" ht="15.75">
      <c r="C259" s="1"/>
    </row>
    <row r="260" s="3" customFormat="1" ht="15.75">
      <c r="C260" s="1"/>
    </row>
    <row r="261" s="3" customFormat="1" ht="15.75">
      <c r="C261" s="1"/>
    </row>
    <row r="262" s="3" customFormat="1" ht="15.75">
      <c r="C262" s="1"/>
    </row>
    <row r="263" s="3" customFormat="1" ht="15.75">
      <c r="C263" s="1"/>
    </row>
    <row r="264" s="3" customFormat="1" ht="15.75">
      <c r="C264" s="1"/>
    </row>
    <row r="265" s="3" customFormat="1" ht="15.75">
      <c r="C265" s="1"/>
    </row>
    <row r="266" s="3" customFormat="1" ht="15.75">
      <c r="C266" s="1"/>
    </row>
    <row r="267" s="3" customFormat="1" ht="15.75">
      <c r="C267" s="1"/>
    </row>
    <row r="268" s="3" customFormat="1" ht="15.75">
      <c r="C268" s="1"/>
    </row>
    <row r="269" s="3" customFormat="1" ht="15.75">
      <c r="C269" s="1"/>
    </row>
    <row r="270" s="3" customFormat="1" ht="15.75">
      <c r="C270" s="1"/>
    </row>
    <row r="271" s="3" customFormat="1" ht="15.75">
      <c r="C271" s="1"/>
    </row>
    <row r="272" s="3" customFormat="1" ht="15.75">
      <c r="C272" s="1"/>
    </row>
    <row r="273" s="3" customFormat="1" ht="15.75">
      <c r="C273" s="1"/>
    </row>
    <row r="274" s="3" customFormat="1" ht="15.75">
      <c r="C274" s="1"/>
    </row>
    <row r="275" s="3" customFormat="1" ht="15.75">
      <c r="C275" s="1"/>
    </row>
    <row r="276" s="3" customFormat="1" ht="15.75">
      <c r="C276" s="1"/>
    </row>
    <row r="277" s="3" customFormat="1" ht="15.75">
      <c r="C277" s="1"/>
    </row>
    <row r="278" s="3" customFormat="1" ht="15.75">
      <c r="C278" s="1"/>
    </row>
    <row r="279" s="3" customFormat="1" ht="15.75">
      <c r="C279" s="1"/>
    </row>
    <row r="280" s="3" customFormat="1" ht="15.75">
      <c r="C280" s="1"/>
    </row>
    <row r="281" s="3" customFormat="1" ht="15.75">
      <c r="C281" s="1"/>
    </row>
    <row r="282" s="3" customFormat="1" ht="15.75">
      <c r="C282" s="1"/>
    </row>
    <row r="283" s="3" customFormat="1" ht="15.75">
      <c r="C283" s="1"/>
    </row>
    <row r="284" s="3" customFormat="1" ht="15.75">
      <c r="C284" s="1"/>
    </row>
    <row r="285" s="3" customFormat="1" ht="15.75">
      <c r="C285" s="1"/>
    </row>
    <row r="286" s="3" customFormat="1" ht="15.75">
      <c r="C286" s="1"/>
    </row>
    <row r="287" s="3" customFormat="1" ht="15.75">
      <c r="C287" s="1"/>
    </row>
    <row r="288" s="3" customFormat="1" ht="15.75">
      <c r="C288" s="1"/>
    </row>
    <row r="289" s="3" customFormat="1" ht="15.75">
      <c r="C289" s="1"/>
    </row>
    <row r="290" s="3" customFormat="1" ht="15.75">
      <c r="C290" s="1"/>
    </row>
    <row r="291" s="3" customFormat="1" ht="15.75">
      <c r="C291" s="1"/>
    </row>
    <row r="292" s="3" customFormat="1" ht="15.75">
      <c r="C292" s="1"/>
    </row>
    <row r="293" s="3" customFormat="1" ht="15.75">
      <c r="C293" s="1"/>
    </row>
    <row r="294" s="3" customFormat="1" ht="15.75">
      <c r="C294" s="1"/>
    </row>
    <row r="295" s="3" customFormat="1" ht="15.75">
      <c r="C295" s="1"/>
    </row>
    <row r="296" s="3" customFormat="1" ht="15.75">
      <c r="C296" s="1"/>
    </row>
    <row r="297" s="3" customFormat="1" ht="15.75">
      <c r="C297" s="1"/>
    </row>
    <row r="298" s="3" customFormat="1" ht="15.75">
      <c r="C298" s="1"/>
    </row>
    <row r="299" s="3" customFormat="1" ht="15.75">
      <c r="C299" s="1"/>
    </row>
    <row r="300" s="3" customFormat="1" ht="15.75">
      <c r="C300" s="1"/>
    </row>
    <row r="301" s="3" customFormat="1" ht="15.75">
      <c r="C301" s="1"/>
    </row>
    <row r="302" s="3" customFormat="1" ht="15.75">
      <c r="C302" s="1"/>
    </row>
    <row r="303" s="3" customFormat="1" ht="15.75">
      <c r="C303" s="1"/>
    </row>
    <row r="304" s="3" customFormat="1" ht="15.75">
      <c r="C304" s="1"/>
    </row>
    <row r="305" s="3" customFormat="1" ht="15.75">
      <c r="C305" s="1"/>
    </row>
    <row r="306" s="3" customFormat="1" ht="15.75">
      <c r="C306" s="1"/>
    </row>
    <row r="307" s="3" customFormat="1" ht="15.75">
      <c r="C307" s="1"/>
    </row>
    <row r="308" s="3" customFormat="1" ht="15.75">
      <c r="C308" s="1"/>
    </row>
    <row r="309" s="3" customFormat="1" ht="15.75">
      <c r="C309" s="1"/>
    </row>
    <row r="310" s="3" customFormat="1" ht="15.75">
      <c r="C310" s="1"/>
    </row>
    <row r="311" s="3" customFormat="1" ht="15.75">
      <c r="C311" s="1"/>
    </row>
    <row r="312" s="3" customFormat="1" ht="15.75">
      <c r="C312" s="1"/>
    </row>
    <row r="313" s="3" customFormat="1" ht="15.75">
      <c r="C313" s="1"/>
    </row>
    <row r="314" s="3" customFormat="1" ht="15.75">
      <c r="C314" s="1"/>
    </row>
    <row r="315" s="3" customFormat="1" ht="15.75">
      <c r="C315" s="1"/>
    </row>
    <row r="316" s="3" customFormat="1" ht="15.75">
      <c r="C316" s="1"/>
    </row>
    <row r="317" s="3" customFormat="1" ht="15.75">
      <c r="C317" s="1"/>
    </row>
    <row r="318" s="3" customFormat="1" ht="15.75">
      <c r="C318" s="1"/>
    </row>
    <row r="319" s="3" customFormat="1" ht="15.75">
      <c r="C319" s="1"/>
    </row>
    <row r="320" s="3" customFormat="1" ht="15.75">
      <c r="C320" s="1"/>
    </row>
    <row r="321" s="3" customFormat="1" ht="15.75">
      <c r="C321" s="1"/>
    </row>
    <row r="322" s="3" customFormat="1" ht="15.75">
      <c r="C322" s="1"/>
    </row>
    <row r="323" s="3" customFormat="1" ht="15.75">
      <c r="C323" s="1"/>
    </row>
    <row r="324" s="3" customFormat="1" ht="15.75">
      <c r="C324" s="1"/>
    </row>
    <row r="325" s="3" customFormat="1" ht="15.75">
      <c r="C325" s="1"/>
    </row>
    <row r="326" s="3" customFormat="1" ht="15.75">
      <c r="C326" s="1"/>
    </row>
    <row r="327" s="3" customFormat="1" ht="15.75">
      <c r="C327" s="1"/>
    </row>
    <row r="328" s="3" customFormat="1" ht="15.75">
      <c r="C328" s="1"/>
    </row>
    <row r="329" s="3" customFormat="1" ht="15.75">
      <c r="C329" s="1"/>
    </row>
    <row r="330" s="3" customFormat="1" ht="15.75">
      <c r="C330" s="1"/>
    </row>
    <row r="331" s="3" customFormat="1" ht="15.75">
      <c r="C331" s="1"/>
    </row>
    <row r="332" s="3" customFormat="1" ht="15.75">
      <c r="C332" s="1"/>
    </row>
    <row r="333" s="3" customFormat="1" ht="15.75">
      <c r="C333" s="1"/>
    </row>
    <row r="334" s="3" customFormat="1" ht="15.75">
      <c r="C334" s="1"/>
    </row>
    <row r="335" s="3" customFormat="1" ht="15.75">
      <c r="C335" s="1"/>
    </row>
    <row r="336" s="3" customFormat="1" ht="15.75">
      <c r="C336" s="1"/>
    </row>
    <row r="337" s="3" customFormat="1" ht="15.75">
      <c r="C337" s="1"/>
    </row>
    <row r="338" s="3" customFormat="1" ht="15.75">
      <c r="C338" s="1"/>
    </row>
    <row r="339" s="3" customFormat="1" ht="15.75">
      <c r="C339" s="1"/>
    </row>
    <row r="340" s="3" customFormat="1" ht="15.75">
      <c r="C340" s="1"/>
    </row>
    <row r="341" s="3" customFormat="1" ht="15.75">
      <c r="C341" s="1"/>
    </row>
    <row r="342" s="3" customFormat="1" ht="15.75">
      <c r="C342" s="1"/>
    </row>
    <row r="343" s="3" customFormat="1" ht="15.75">
      <c r="C343" s="1"/>
    </row>
    <row r="344" s="3" customFormat="1" ht="15.75">
      <c r="C344" s="1"/>
    </row>
    <row r="345" s="3" customFormat="1" ht="15.75">
      <c r="C345" s="1"/>
    </row>
    <row r="346" s="3" customFormat="1" ht="15.75">
      <c r="C346" s="1"/>
    </row>
    <row r="347" s="3" customFormat="1" ht="15.75">
      <c r="C347" s="1"/>
    </row>
    <row r="348" s="3" customFormat="1" ht="15.75">
      <c r="C348" s="1"/>
    </row>
    <row r="349" s="3" customFormat="1" ht="15.75">
      <c r="C349" s="1"/>
    </row>
    <row r="350" s="3" customFormat="1" ht="15.75">
      <c r="C350" s="1"/>
    </row>
    <row r="351" s="3" customFormat="1" ht="15.75">
      <c r="C351" s="1"/>
    </row>
    <row r="352" s="3" customFormat="1" ht="15.75">
      <c r="C352" s="1"/>
    </row>
    <row r="353" s="3" customFormat="1" ht="15.75">
      <c r="C353" s="1"/>
    </row>
    <row r="354" s="3" customFormat="1" ht="15.75">
      <c r="C354" s="1"/>
    </row>
    <row r="355" s="3" customFormat="1" ht="15.75">
      <c r="C355" s="1"/>
    </row>
    <row r="356" s="3" customFormat="1" ht="15.75">
      <c r="C356" s="1"/>
    </row>
    <row r="357" s="3" customFormat="1" ht="15.75">
      <c r="C357" s="1"/>
    </row>
    <row r="358" s="3" customFormat="1" ht="15.75">
      <c r="C358" s="1"/>
    </row>
    <row r="359" s="3" customFormat="1" ht="15.75">
      <c r="C359" s="1"/>
    </row>
    <row r="360" s="3" customFormat="1" ht="15.75">
      <c r="C360" s="1"/>
    </row>
    <row r="361" s="3" customFormat="1" ht="15.75">
      <c r="C361" s="1"/>
    </row>
    <row r="362" s="3" customFormat="1" ht="15.75">
      <c r="C362" s="1"/>
    </row>
    <row r="363" s="3" customFormat="1" ht="15.75">
      <c r="C363" s="1"/>
    </row>
    <row r="364" s="3" customFormat="1" ht="15.75">
      <c r="C364" s="1"/>
    </row>
    <row r="365" s="3" customFormat="1" ht="15.75">
      <c r="C365" s="1"/>
    </row>
    <row r="366" s="3" customFormat="1" ht="15.75">
      <c r="C366" s="1"/>
    </row>
    <row r="367" s="3" customFormat="1" ht="15.75">
      <c r="C367" s="1"/>
    </row>
    <row r="368" s="3" customFormat="1" ht="15.75">
      <c r="C368" s="1"/>
    </row>
    <row r="369" s="3" customFormat="1" ht="15.75">
      <c r="C369" s="1"/>
    </row>
    <row r="370" s="3" customFormat="1" ht="15.75">
      <c r="C370" s="1"/>
    </row>
    <row r="371" s="3" customFormat="1" ht="15.75">
      <c r="C371" s="1"/>
    </row>
    <row r="372" s="3" customFormat="1" ht="15.75">
      <c r="C372" s="1"/>
    </row>
    <row r="373" s="3" customFormat="1" ht="15.75">
      <c r="C373" s="1"/>
    </row>
    <row r="374" s="3" customFormat="1" ht="15.75">
      <c r="C374" s="1"/>
    </row>
    <row r="375" s="3" customFormat="1" ht="15.75">
      <c r="C375" s="1"/>
    </row>
    <row r="376" s="3" customFormat="1" ht="15.75">
      <c r="C376" s="1"/>
    </row>
    <row r="377" s="3" customFormat="1" ht="15.75">
      <c r="C377" s="1"/>
    </row>
    <row r="378" s="3" customFormat="1" ht="15.75">
      <c r="C378" s="1"/>
    </row>
    <row r="379" s="3" customFormat="1" ht="15.75">
      <c r="C379" s="1"/>
    </row>
    <row r="380" s="3" customFormat="1" ht="15.75">
      <c r="C380" s="1"/>
    </row>
    <row r="381" s="3" customFormat="1" ht="15.75">
      <c r="C381" s="1"/>
    </row>
    <row r="382" s="3" customFormat="1" ht="15.75">
      <c r="C382" s="1"/>
    </row>
    <row r="383" s="3" customFormat="1" ht="15.75">
      <c r="C383" s="1"/>
    </row>
    <row r="384" s="3" customFormat="1" ht="15.75">
      <c r="C384" s="1"/>
    </row>
    <row r="385" s="3" customFormat="1" ht="15.75">
      <c r="C385" s="1"/>
    </row>
    <row r="386" s="3" customFormat="1" ht="15.75">
      <c r="C386" s="1"/>
    </row>
    <row r="387" s="3" customFormat="1" ht="15.75">
      <c r="C387" s="1"/>
    </row>
    <row r="388" s="3" customFormat="1" ht="15.75">
      <c r="C388" s="1"/>
    </row>
    <row r="389" s="3" customFormat="1" ht="15.75">
      <c r="C389" s="1"/>
    </row>
    <row r="390" s="3" customFormat="1" ht="15.75">
      <c r="C390" s="1"/>
    </row>
    <row r="391" s="3" customFormat="1" ht="15.75">
      <c r="C391" s="1"/>
    </row>
    <row r="392" s="3" customFormat="1" ht="15.75">
      <c r="C392" s="1"/>
    </row>
    <row r="393" s="3" customFormat="1" ht="15.75">
      <c r="C393" s="1"/>
    </row>
    <row r="394" s="3" customFormat="1" ht="15.75">
      <c r="C394" s="1"/>
    </row>
    <row r="395" s="3" customFormat="1" ht="15.75">
      <c r="C395" s="1"/>
    </row>
    <row r="396" s="3" customFormat="1" ht="15.75">
      <c r="C396" s="1"/>
    </row>
    <row r="397" s="3" customFormat="1" ht="15.75">
      <c r="C397" s="1"/>
    </row>
    <row r="398" s="3" customFormat="1" ht="15.75">
      <c r="C398" s="1"/>
    </row>
    <row r="399" s="3" customFormat="1" ht="15.75">
      <c r="C399" s="1"/>
    </row>
    <row r="400" s="3" customFormat="1" ht="15.75">
      <c r="C400" s="1"/>
    </row>
    <row r="401" s="3" customFormat="1" ht="15.75">
      <c r="C401" s="1"/>
    </row>
    <row r="402" s="3" customFormat="1" ht="15.75">
      <c r="C402" s="1"/>
    </row>
    <row r="403" s="3" customFormat="1" ht="15.75">
      <c r="C403" s="1"/>
    </row>
    <row r="404" s="3" customFormat="1" ht="15.75">
      <c r="C404" s="1"/>
    </row>
    <row r="405" s="3" customFormat="1" ht="15.75">
      <c r="C405" s="1"/>
    </row>
    <row r="406" s="3" customFormat="1" ht="15.75">
      <c r="C406" s="1"/>
    </row>
    <row r="407" s="3" customFormat="1" ht="15.75">
      <c r="C407" s="1"/>
    </row>
    <row r="408" s="3" customFormat="1" ht="15.75">
      <c r="C408" s="1"/>
    </row>
    <row r="409" spans="3:16" ht="15.75">
      <c r="C409" s="1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</row>
  </sheetData>
  <sheetProtection/>
  <mergeCells count="115">
    <mergeCell ref="D42:E42"/>
    <mergeCell ref="O52:O53"/>
    <mergeCell ref="D43:E43"/>
    <mergeCell ref="C44:E44"/>
    <mergeCell ref="C51:F51"/>
    <mergeCell ref="L52:L53"/>
    <mergeCell ref="G52:G53"/>
    <mergeCell ref="M51:N51"/>
    <mergeCell ref="H43:J43"/>
    <mergeCell ref="K42:L42"/>
    <mergeCell ref="I68:L68"/>
    <mergeCell ref="M68:P68"/>
    <mergeCell ref="M18:N18"/>
    <mergeCell ref="S31:T31"/>
    <mergeCell ref="C22:O22"/>
    <mergeCell ref="C19:I20"/>
    <mergeCell ref="M19:N19"/>
    <mergeCell ref="J19:K19"/>
    <mergeCell ref="K38:L38"/>
    <mergeCell ref="F39:G39"/>
    <mergeCell ref="C66:H66"/>
    <mergeCell ref="M66:P66"/>
    <mergeCell ref="D65:H65"/>
    <mergeCell ref="L56:L57"/>
    <mergeCell ref="I67:L67"/>
    <mergeCell ref="M67:P67"/>
    <mergeCell ref="C58:F59"/>
    <mergeCell ref="L58:L59"/>
    <mergeCell ref="J60:K61"/>
    <mergeCell ref="G60:G61"/>
    <mergeCell ref="C14:I14"/>
    <mergeCell ref="C15:I15"/>
    <mergeCell ref="M11:N11"/>
    <mergeCell ref="M12:N12"/>
    <mergeCell ref="M100:O100"/>
    <mergeCell ref="N105:O105"/>
    <mergeCell ref="D104:M105"/>
    <mergeCell ref="M47:N47"/>
    <mergeCell ref="I66:K66"/>
    <mergeCell ref="D100:L100"/>
    <mergeCell ref="C32:F32"/>
    <mergeCell ref="K32:N32"/>
    <mergeCell ref="C34:O34"/>
    <mergeCell ref="I65:L65"/>
    <mergeCell ref="M65:P65"/>
    <mergeCell ref="M60:N61"/>
    <mergeCell ref="L60:L61"/>
    <mergeCell ref="J56:K57"/>
    <mergeCell ref="O56:O57"/>
    <mergeCell ref="M56:N57"/>
    <mergeCell ref="C4:O6"/>
    <mergeCell ref="C8:O8"/>
    <mergeCell ref="I62:P62"/>
    <mergeCell ref="J10:O10"/>
    <mergeCell ref="C10:I10"/>
    <mergeCell ref="J17:K17"/>
    <mergeCell ref="M17:N17"/>
    <mergeCell ref="C17:I18"/>
    <mergeCell ref="J18:K18"/>
    <mergeCell ref="M58:N59"/>
    <mergeCell ref="C60:F61"/>
    <mergeCell ref="H52:I53"/>
    <mergeCell ref="H54:I55"/>
    <mergeCell ref="J54:K55"/>
    <mergeCell ref="J52:K53"/>
    <mergeCell ref="H56:I57"/>
    <mergeCell ref="H60:I61"/>
    <mergeCell ref="J58:K59"/>
    <mergeCell ref="H58:I59"/>
    <mergeCell ref="G58:G59"/>
    <mergeCell ref="M20:N20"/>
    <mergeCell ref="J20:K20"/>
    <mergeCell ref="M48:N48"/>
    <mergeCell ref="K39:L39"/>
    <mergeCell ref="D39:E39"/>
    <mergeCell ref="H40:J40"/>
    <mergeCell ref="K41:L41"/>
    <mergeCell ref="D40:E40"/>
    <mergeCell ref="C24:H24"/>
    <mergeCell ref="O54:O55"/>
    <mergeCell ref="F43:G43"/>
    <mergeCell ref="K43:L43"/>
    <mergeCell ref="H44:J44"/>
    <mergeCell ref="F44:G44"/>
    <mergeCell ref="K44:L44"/>
    <mergeCell ref="H51:I51"/>
    <mergeCell ref="M54:N55"/>
    <mergeCell ref="M52:N53"/>
    <mergeCell ref="L54:L55"/>
    <mergeCell ref="C11:I11"/>
    <mergeCell ref="C12:I12"/>
    <mergeCell ref="J14:O14"/>
    <mergeCell ref="J15:O15"/>
    <mergeCell ref="C16:I16"/>
    <mergeCell ref="J16:O16"/>
    <mergeCell ref="J11:L11"/>
    <mergeCell ref="J13:O13"/>
    <mergeCell ref="J12:L12"/>
    <mergeCell ref="C13:I13"/>
    <mergeCell ref="H42:J42"/>
    <mergeCell ref="H41:J41"/>
    <mergeCell ref="K40:L40"/>
    <mergeCell ref="F41:G41"/>
    <mergeCell ref="F40:G40"/>
    <mergeCell ref="F42:G42"/>
    <mergeCell ref="D41:E41"/>
    <mergeCell ref="H38:J38"/>
    <mergeCell ref="H39:J39"/>
    <mergeCell ref="F38:G38"/>
    <mergeCell ref="G54:G55"/>
    <mergeCell ref="G56:G57"/>
    <mergeCell ref="C56:F57"/>
    <mergeCell ref="C54:F55"/>
    <mergeCell ref="C52:F53"/>
    <mergeCell ref="J51:K51"/>
  </mergeCells>
  <printOptions/>
  <pageMargins left="0.2755905511811024" right="0.2362204724409449" top="0.31496062992125984" bottom="0.1968503937007874" header="0.35433070866141736" footer="0.5118110236220472"/>
  <pageSetup horizontalDpi="600" verticalDpi="600" orientation="portrait" paperSize="9" scale="60" r:id="rId2"/>
  <rowBreaks count="1" manualBreakCount="1">
    <brk id="78" min="1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ZAO Optogan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Zhilinkov</dc:creator>
  <cp:keywords/>
  <dc:description/>
  <cp:lastModifiedBy>Светлана</cp:lastModifiedBy>
  <cp:lastPrinted>2012-10-19T08:33:11Z</cp:lastPrinted>
  <dcterms:created xsi:type="dcterms:W3CDTF">2009-11-06T10:25:16Z</dcterms:created>
  <dcterms:modified xsi:type="dcterms:W3CDTF">2013-02-28T12:26:59Z</dcterms:modified>
  <cp:category/>
  <cp:version/>
  <cp:contentType/>
  <cp:contentStatus/>
</cp:coreProperties>
</file>